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4000" windowHeight="9210" tabRatio="727" activeTab="1"/>
  </bookViews>
  <sheets>
    <sheet name="記入例　Tandem_report_AC_uM" sheetId="7" r:id="rId1"/>
    <sheet name="記入用　Tandem_report_AC_uM" sheetId="6" r:id="rId2"/>
  </sheets>
  <definedNames>
    <definedName name="_xlnm.Print_Area" localSheetId="1">'記入用　Tandem_report_AC_uM'!$A$1:$U$55</definedName>
    <definedName name="_xlnm.Print_Area" localSheetId="0">'記入例　Tandem_report_AC_uM'!$A$1:$U$55</definedName>
  </definedNames>
  <calcPr calcId="152511"/>
</workbook>
</file>

<file path=xl/calcChain.xml><?xml version="1.0" encoding="utf-8"?>
<calcChain xmlns="http://schemas.openxmlformats.org/spreadsheetml/2006/main">
  <c r="Y52" i="7" l="1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Q36" i="7"/>
  <c r="Z33" i="7"/>
  <c r="Y33" i="7"/>
  <c r="Z32" i="7"/>
  <c r="Y32" i="7"/>
  <c r="Z31" i="7"/>
  <c r="Y31" i="7"/>
  <c r="Z30" i="7"/>
  <c r="Y30" i="7"/>
  <c r="Z29" i="7"/>
  <c r="Y29" i="7"/>
  <c r="Z28" i="7"/>
  <c r="Y28" i="7"/>
  <c r="Z27" i="7"/>
  <c r="Y27" i="7"/>
  <c r="Z26" i="7"/>
  <c r="Y26" i="7"/>
  <c r="Z25" i="7"/>
  <c r="Y25" i="7"/>
  <c r="Z24" i="7"/>
  <c r="Y24" i="7"/>
  <c r="Z23" i="7"/>
  <c r="Y23" i="7"/>
  <c r="Z22" i="7"/>
  <c r="Y22" i="7"/>
  <c r="Z21" i="7"/>
  <c r="Y21" i="7"/>
  <c r="Z20" i="7"/>
  <c r="Y20" i="7"/>
  <c r="Z19" i="7"/>
  <c r="Y19" i="7"/>
  <c r="Z18" i="7"/>
  <c r="Y18" i="7"/>
  <c r="Z17" i="7"/>
  <c r="Y17" i="7"/>
  <c r="Z16" i="7"/>
  <c r="Y16" i="7"/>
  <c r="Z15" i="7"/>
  <c r="Y15" i="7"/>
  <c r="Z14" i="7"/>
  <c r="Y14" i="7"/>
  <c r="Z13" i="7"/>
  <c r="Y13" i="7"/>
  <c r="Z12" i="7"/>
  <c r="Y12" i="7"/>
  <c r="Z11" i="7"/>
  <c r="Y11" i="7"/>
  <c r="Z10" i="7"/>
  <c r="Y10" i="7"/>
  <c r="Z9" i="7"/>
  <c r="Y9" i="7"/>
  <c r="Z8" i="7"/>
  <c r="Y8" i="7"/>
  <c r="Z7" i="7"/>
  <c r="Y7" i="7"/>
  <c r="Y33" i="6"/>
  <c r="Z33" i="6"/>
  <c r="Q36" i="6" l="1"/>
  <c r="Y52" i="6" l="1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Z32" i="6"/>
  <c r="Y32" i="6"/>
  <c r="Z31" i="6"/>
  <c r="Y31" i="6"/>
  <c r="Z30" i="6"/>
  <c r="Y30" i="6"/>
  <c r="Z29" i="6"/>
  <c r="Y29" i="6"/>
  <c r="Z28" i="6"/>
  <c r="Y28" i="6"/>
  <c r="Z27" i="6"/>
  <c r="Y27" i="6"/>
  <c r="Z26" i="6"/>
  <c r="Y26" i="6"/>
  <c r="Z25" i="6"/>
  <c r="Y25" i="6"/>
  <c r="Z24" i="6"/>
  <c r="Y24" i="6"/>
  <c r="Z23" i="6"/>
  <c r="Y23" i="6"/>
  <c r="Z22" i="6"/>
  <c r="Y22" i="6"/>
  <c r="Z21" i="6"/>
  <c r="Y21" i="6"/>
  <c r="Z20" i="6"/>
  <c r="Y20" i="6"/>
  <c r="Z19" i="6"/>
  <c r="Y19" i="6"/>
  <c r="Z18" i="6"/>
  <c r="Y18" i="6"/>
  <c r="Z17" i="6"/>
  <c r="Y17" i="6"/>
  <c r="Z16" i="6"/>
  <c r="Y16" i="6"/>
  <c r="Z15" i="6"/>
  <c r="Y15" i="6"/>
  <c r="Z14" i="6"/>
  <c r="Y14" i="6"/>
  <c r="Z13" i="6"/>
  <c r="Y13" i="6"/>
  <c r="Z12" i="6"/>
  <c r="Y12" i="6"/>
  <c r="Z11" i="6"/>
  <c r="Y11" i="6"/>
  <c r="Z10" i="6"/>
  <c r="Y10" i="6"/>
  <c r="Z9" i="6"/>
  <c r="Y9" i="6"/>
  <c r="Z8" i="6"/>
  <c r="Y8" i="6"/>
  <c r="Z7" i="6"/>
  <c r="Y7" i="6"/>
</calcChain>
</file>

<file path=xl/sharedStrings.xml><?xml version="1.0" encoding="utf-8"?>
<sst xmlns="http://schemas.openxmlformats.org/spreadsheetml/2006/main" count="262" uniqueCount="120">
  <si>
    <t>C0</t>
    <phoneticPr fontId="1"/>
  </si>
  <si>
    <t>C2</t>
    <phoneticPr fontId="1"/>
  </si>
  <si>
    <t>C3</t>
    <phoneticPr fontId="1"/>
  </si>
  <si>
    <t>C4</t>
    <phoneticPr fontId="1"/>
  </si>
  <si>
    <t>C5:1</t>
    <phoneticPr fontId="1"/>
  </si>
  <si>
    <t>C6</t>
    <phoneticPr fontId="1"/>
  </si>
  <si>
    <t>C8</t>
    <phoneticPr fontId="1"/>
  </si>
  <si>
    <t>C10:1</t>
    <phoneticPr fontId="1"/>
  </si>
  <si>
    <t>C10</t>
    <phoneticPr fontId="1"/>
  </si>
  <si>
    <t>C12</t>
    <phoneticPr fontId="1"/>
  </si>
  <si>
    <t>C14:1</t>
    <phoneticPr fontId="1"/>
  </si>
  <si>
    <t>C14</t>
    <phoneticPr fontId="1"/>
  </si>
  <si>
    <t>C16:1</t>
    <phoneticPr fontId="1"/>
  </si>
  <si>
    <t>C16</t>
    <phoneticPr fontId="1"/>
  </si>
  <si>
    <t>C18</t>
    <phoneticPr fontId="1"/>
  </si>
  <si>
    <t>C18:1</t>
    <phoneticPr fontId="1"/>
  </si>
  <si>
    <t>C0/(C16+C18)</t>
    <phoneticPr fontId="1"/>
  </si>
  <si>
    <t>C3/C2</t>
    <phoneticPr fontId="1"/>
  </si>
  <si>
    <t>C8/C10</t>
    <phoneticPr fontId="1"/>
  </si>
  <si>
    <t>(C16+C18-1)/C2</t>
    <phoneticPr fontId="1"/>
  </si>
  <si>
    <t>measured for graph</t>
    <phoneticPr fontId="1"/>
  </si>
  <si>
    <t>cut off for graph</t>
    <phoneticPr fontId="1"/>
  </si>
  <si>
    <t>Gly</t>
    <phoneticPr fontId="1"/>
  </si>
  <si>
    <t>Ala</t>
    <phoneticPr fontId="1"/>
  </si>
  <si>
    <t>Val</t>
    <phoneticPr fontId="1"/>
  </si>
  <si>
    <t>Leu</t>
    <phoneticPr fontId="1"/>
  </si>
  <si>
    <t>Phe</t>
    <phoneticPr fontId="1"/>
  </si>
  <si>
    <t>Tyr</t>
    <phoneticPr fontId="1"/>
  </si>
  <si>
    <t>Asp</t>
    <phoneticPr fontId="1"/>
  </si>
  <si>
    <t>Glu</t>
    <phoneticPr fontId="1"/>
  </si>
  <si>
    <t>ASA</t>
    <phoneticPr fontId="1"/>
  </si>
  <si>
    <t>Orn</t>
    <phoneticPr fontId="1"/>
  </si>
  <si>
    <t>Met</t>
    <phoneticPr fontId="1"/>
  </si>
  <si>
    <t>Arg</t>
    <phoneticPr fontId="1"/>
  </si>
  <si>
    <t>Cit</t>
    <phoneticPr fontId="1"/>
  </si>
  <si>
    <t>ASA/Arg</t>
    <phoneticPr fontId="1"/>
  </si>
  <si>
    <t>Cit/ASA</t>
    <phoneticPr fontId="1"/>
  </si>
  <si>
    <t>Standard Deviation Index for graph</t>
    <phoneticPr fontId="1"/>
  </si>
  <si>
    <t>タンデムマス検査結果</t>
    <rPh sb="6" eb="8">
      <t>ケンサ</t>
    </rPh>
    <rPh sb="8" eb="10">
      <t>ケッカ</t>
    </rPh>
    <phoneticPr fontId="1"/>
  </si>
  <si>
    <t>C5</t>
    <phoneticPr fontId="1"/>
  </si>
  <si>
    <t>C5/2</t>
    <phoneticPr fontId="1"/>
  </si>
  <si>
    <t>C5:1</t>
  </si>
  <si>
    <t>C6</t>
  </si>
  <si>
    <t>C8</t>
  </si>
  <si>
    <t>C10</t>
  </si>
  <si>
    <t>C12</t>
  </si>
  <si>
    <t>C14:1</t>
  </si>
  <si>
    <t>C14</t>
  </si>
  <si>
    <t>C0/100</t>
    <phoneticPr fontId="1"/>
  </si>
  <si>
    <t>C2/100</t>
    <phoneticPr fontId="1"/>
  </si>
  <si>
    <t>C3/10</t>
    <phoneticPr fontId="1"/>
  </si>
  <si>
    <t>C5OH/2</t>
    <phoneticPr fontId="1"/>
  </si>
  <si>
    <t>C5OH</t>
    <phoneticPr fontId="1"/>
  </si>
  <si>
    <t>C5DC</t>
    <phoneticPr fontId="1"/>
  </si>
  <si>
    <t>C14OH</t>
    <phoneticPr fontId="1"/>
  </si>
  <si>
    <t>C16/10</t>
    <phoneticPr fontId="1"/>
  </si>
  <si>
    <t>C16OH</t>
    <phoneticPr fontId="1"/>
  </si>
  <si>
    <t>C18/10</t>
    <phoneticPr fontId="1"/>
  </si>
  <si>
    <t>C18:1/10</t>
    <phoneticPr fontId="1"/>
  </si>
  <si>
    <t>C14:1/C2</t>
    <phoneticPr fontId="1"/>
  </si>
  <si>
    <t>Acylcarnitine for graph</t>
    <phoneticPr fontId="1"/>
  </si>
  <si>
    <t>Gly</t>
  </si>
  <si>
    <t>Ala</t>
  </si>
  <si>
    <t>Val</t>
  </si>
  <si>
    <t>Leu</t>
  </si>
  <si>
    <t>Phe</t>
  </si>
  <si>
    <t>Tyr</t>
  </si>
  <si>
    <t>Asp</t>
  </si>
  <si>
    <t>Glu</t>
  </si>
  <si>
    <t>ASA</t>
  </si>
  <si>
    <t>Orn</t>
  </si>
  <si>
    <t>Met</t>
  </si>
  <si>
    <t>Arg</t>
  </si>
  <si>
    <t>Cit</t>
  </si>
  <si>
    <t>ASA/Arg</t>
  </si>
  <si>
    <t>Cit/ASA</t>
  </si>
  <si>
    <t>Amino acid for graph</t>
    <phoneticPr fontId="1"/>
  </si>
  <si>
    <t>( μM )</t>
    <phoneticPr fontId="1"/>
  </si>
  <si>
    <t>C14:1/C2x10</t>
    <phoneticPr fontId="1"/>
  </si>
  <si>
    <t>C0/(C16+C18)x0.001</t>
    <phoneticPr fontId="1"/>
  </si>
  <si>
    <t>C8/C10x0.1</t>
    <phoneticPr fontId="1"/>
  </si>
  <si>
    <t>採血日齢：</t>
    <rPh sb="0" eb="2">
      <t>サイケツ</t>
    </rPh>
    <rPh sb="2" eb="4">
      <t>ニチレイ</t>
    </rPh>
    <phoneticPr fontId="1"/>
  </si>
  <si>
    <t>日（出生日を０日として）</t>
    <rPh sb="0" eb="1">
      <t>ニチ</t>
    </rPh>
    <rPh sb="2" eb="4">
      <t>シュッショウ</t>
    </rPh>
    <rPh sb="4" eb="5">
      <t>ビ</t>
    </rPh>
    <rPh sb="7" eb="8">
      <t>ニチ</t>
    </rPh>
    <phoneticPr fontId="1"/>
  </si>
  <si>
    <t>測定値</t>
    <rPh sb="0" eb="3">
      <t>ソクテイチ</t>
    </rPh>
    <phoneticPr fontId="1"/>
  </si>
  <si>
    <t>カットオフ値</t>
    <rPh sb="5" eb="6">
      <t>チ</t>
    </rPh>
    <phoneticPr fontId="1"/>
  </si>
  <si>
    <t>平均</t>
    <rPh sb="0" eb="2">
      <t>ヘイキン</t>
    </rPh>
    <phoneticPr fontId="1"/>
  </si>
  <si>
    <t>標準偏差</t>
    <rPh sb="0" eb="2">
      <t>ヒョウジュン</t>
    </rPh>
    <rPh sb="2" eb="4">
      <t>ヘンサ</t>
    </rPh>
    <phoneticPr fontId="1"/>
  </si>
  <si>
    <t>アシルカルニチン</t>
    <phoneticPr fontId="1"/>
  </si>
  <si>
    <t>健常児*</t>
    <rPh sb="0" eb="3">
      <t>ケンジョウジ</t>
    </rPh>
    <phoneticPr fontId="1"/>
  </si>
  <si>
    <t>n = 5831</t>
    <phoneticPr fontId="1"/>
  </si>
  <si>
    <t>*</t>
    <phoneticPr fontId="1"/>
  </si>
  <si>
    <t>アミノ酸</t>
    <rPh sb="3" eb="4">
      <t>サン</t>
    </rPh>
    <phoneticPr fontId="1"/>
  </si>
  <si>
    <t>測定法: タンデム質量分析器</t>
    <rPh sb="0" eb="2">
      <t>ソクテイ</t>
    </rPh>
    <rPh sb="2" eb="3">
      <t>ホウ</t>
    </rPh>
    <rPh sb="9" eb="11">
      <t>シツリョウ</t>
    </rPh>
    <rPh sb="11" eb="14">
      <t>ブンセキキ</t>
    </rPh>
    <phoneticPr fontId="1"/>
  </si>
  <si>
    <t>n =</t>
    <phoneticPr fontId="1"/>
  </si>
  <si>
    <t xml:space="preserve">n = </t>
    <phoneticPr fontId="1"/>
  </si>
  <si>
    <t>同一検体での二重測定以上の再検査である。</t>
    <phoneticPr fontId="1"/>
  </si>
  <si>
    <t>再採血による検査データである。</t>
    <rPh sb="0" eb="1">
      <t>サイ</t>
    </rPh>
    <rPh sb="1" eb="3">
      <t>サイケツ</t>
    </rPh>
    <rPh sb="6" eb="8">
      <t>ケンサ</t>
    </rPh>
    <phoneticPr fontId="1"/>
  </si>
  <si>
    <t>左記の数値データは、</t>
  </si>
  <si>
    <t>その他〔　　〕</t>
    <rPh sb="2" eb="3">
      <t>ホカ</t>
    </rPh>
    <phoneticPr fontId="1"/>
  </si>
  <si>
    <t>採血時間が哺乳何時間後か＝</t>
    <phoneticPr fontId="1"/>
  </si>
  <si>
    <t>時間後</t>
    <rPh sb="0" eb="2">
      <t>ジカン</t>
    </rPh>
    <rPh sb="2" eb="3">
      <t>ゴ</t>
    </rPh>
    <phoneticPr fontId="1"/>
  </si>
  <si>
    <t>哺乳状況について</t>
    <rPh sb="0" eb="2">
      <t>ホニュウ</t>
    </rPh>
    <rPh sb="2" eb="4">
      <t>ジョウキョウ</t>
    </rPh>
    <phoneticPr fontId="1"/>
  </si>
  <si>
    <t>初回検査のシングルデータである。</t>
    <phoneticPr fontId="1"/>
  </si>
  <si>
    <t>下記事項についても、お分かりになる範囲でご回答ください。</t>
    <rPh sb="0" eb="2">
      <t>カキ</t>
    </rPh>
    <rPh sb="2" eb="4">
      <t>ジコウ</t>
    </rPh>
    <rPh sb="11" eb="12">
      <t>ワ</t>
    </rPh>
    <rPh sb="17" eb="19">
      <t>ハンイ</t>
    </rPh>
    <rPh sb="21" eb="23">
      <t>カイトウ</t>
    </rPh>
    <phoneticPr fontId="1"/>
  </si>
  <si>
    <r>
      <t xml:space="preserve">その他、特記事項 </t>
    </r>
    <r>
      <rPr>
        <sz val="10"/>
        <color rgb="FFFF0000"/>
        <rFont val="ＭＳ Ｐゴシック"/>
        <family val="3"/>
        <charset val="128"/>
        <scheme val="minor"/>
      </rPr>
      <t>(低体重児や、別の疾患をお持ちであるなど、特記事項があればご記入ください。)</t>
    </r>
    <rPh sb="2" eb="3">
      <t>ホカ</t>
    </rPh>
    <rPh sb="4" eb="6">
      <t>トッキ</t>
    </rPh>
    <rPh sb="6" eb="8">
      <t>ジコウ</t>
    </rPh>
    <rPh sb="10" eb="13">
      <t>テイタイジュウ</t>
    </rPh>
    <rPh sb="13" eb="14">
      <t>ジ</t>
    </rPh>
    <rPh sb="16" eb="17">
      <t>ベツ</t>
    </rPh>
    <rPh sb="18" eb="20">
      <t>シッカン</t>
    </rPh>
    <rPh sb="22" eb="23">
      <t>モ</t>
    </rPh>
    <rPh sb="30" eb="32">
      <t>トッキ</t>
    </rPh>
    <rPh sb="32" eb="34">
      <t>ジコウ</t>
    </rPh>
    <rPh sb="39" eb="41">
      <t>キニュウ</t>
    </rPh>
    <phoneticPr fontId="1"/>
  </si>
  <si>
    <t>★</t>
    <phoneticPr fontId="1"/>
  </si>
  <si>
    <t>出生体重</t>
    <rPh sb="0" eb="2">
      <t>シュッセイ</t>
    </rPh>
    <rPh sb="2" eb="4">
      <t>タイジュウ</t>
    </rPh>
    <phoneticPr fontId="1"/>
  </si>
  <si>
    <t>採血時体重</t>
    <rPh sb="0" eb="2">
      <t>サイケツ</t>
    </rPh>
    <rPh sb="2" eb="3">
      <t>ジ</t>
    </rPh>
    <rPh sb="3" eb="5">
      <t>タイジュウ</t>
    </rPh>
    <phoneticPr fontId="1"/>
  </si>
  <si>
    <t>増加率</t>
    <rPh sb="0" eb="2">
      <t>ゾウカ</t>
    </rPh>
    <rPh sb="2" eb="3">
      <t>リツ</t>
    </rPh>
    <phoneticPr fontId="1"/>
  </si>
  <si>
    <t>出生体重と採血時の体重</t>
    <phoneticPr fontId="1"/>
  </si>
  <si>
    <t>(採血時-出生)/出生*100 (%)</t>
    <rPh sb="1" eb="3">
      <t>サイケツ</t>
    </rPh>
    <rPh sb="3" eb="4">
      <t>ジ</t>
    </rPh>
    <rPh sb="5" eb="7">
      <t>シュッセイ</t>
    </rPh>
    <rPh sb="9" eb="11">
      <t>シュッセイ</t>
    </rPh>
    <phoneticPr fontId="1"/>
  </si>
  <si>
    <t>g</t>
    <phoneticPr fontId="1"/>
  </si>
  <si>
    <t>（該当するものに○、その他の場合は〔〕内に具体的に書いてください。）</t>
    <rPh sb="1" eb="3">
      <t>ガイトウ</t>
    </rPh>
    <rPh sb="12" eb="13">
      <t>ホカ</t>
    </rPh>
    <rPh sb="14" eb="16">
      <t>バアイ</t>
    </rPh>
    <rPh sb="19" eb="20">
      <t>ナイ</t>
    </rPh>
    <rPh sb="21" eb="24">
      <t>グタイテキ</t>
    </rPh>
    <rPh sb="25" eb="26">
      <t>カ</t>
    </rPh>
    <phoneticPr fontId="1"/>
  </si>
  <si>
    <t>C14/C3</t>
    <phoneticPr fontId="1"/>
  </si>
  <si>
    <t>C14/C3</t>
    <phoneticPr fontId="1"/>
  </si>
  <si>
    <t>(C16+C18-1)/C2</t>
    <phoneticPr fontId="1"/>
  </si>
  <si>
    <t>(C16+C18:1)/C2</t>
    <phoneticPr fontId="1"/>
  </si>
  <si>
    <t>n =5831</t>
    <phoneticPr fontId="1"/>
  </si>
  <si>
    <t>○</t>
  </si>
  <si>
    <t>日齢3まで哺乳不良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</si>
</sst>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>
      <alignment vertical="center"/>
    </xf>
    <xf numFmtId="0" fontId="12" fillId="2" borderId="0" xfId="0" applyNumberFormat="1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5" fillId="0" borderId="12" xfId="0" applyFont="1" applyBorder="1" applyAlignment="1"/>
    <xf numFmtId="0" fontId="2" fillId="0" borderId="12" xfId="0" applyFont="1" applyBorder="1" applyAlignment="1">
      <alignment horizontal="right"/>
    </xf>
    <xf numFmtId="0" fontId="1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6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3" xfId="0" applyNumberFormat="1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4" xfId="0" applyNumberFormat="1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5" xfId="0" applyNumberFormat="1" applyFont="1" applyFill="1" applyBorder="1">
      <alignment vertical="center"/>
    </xf>
    <xf numFmtId="0" fontId="2" fillId="3" borderId="13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2" fillId="0" borderId="0" xfId="0" applyFont="1" applyBorder="1" applyAlignment="1">
      <alignment horizontal="right"/>
    </xf>
    <xf numFmtId="0" fontId="18" fillId="0" borderId="0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0" fillId="0" borderId="14" xfId="0" applyFont="1" applyFill="1" applyBorder="1">
      <alignment vertical="center"/>
    </xf>
    <xf numFmtId="0" fontId="20" fillId="0" borderId="14" xfId="0" applyFont="1" applyBorder="1">
      <alignment vertical="center"/>
    </xf>
    <xf numFmtId="0" fontId="20" fillId="0" borderId="0" xfId="0" applyFont="1" applyBorder="1">
      <alignment vertical="center"/>
    </xf>
    <xf numFmtId="0" fontId="16" fillId="0" borderId="12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17" xfId="0" applyFill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17" xfId="0" applyFont="1" applyBorder="1">
      <alignment vertical="center"/>
    </xf>
    <xf numFmtId="0" fontId="19" fillId="0" borderId="0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0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>
      <alignment vertical="center"/>
    </xf>
    <xf numFmtId="0" fontId="17" fillId="0" borderId="15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8" xfId="0" applyFont="1" applyBorder="1">
      <alignment vertical="center"/>
    </xf>
    <xf numFmtId="0" fontId="2" fillId="0" borderId="18" xfId="0" applyFont="1" applyFill="1" applyBorder="1">
      <alignment vertical="center"/>
    </xf>
    <xf numFmtId="176" fontId="20" fillId="0" borderId="14" xfId="1" applyNumberFormat="1" applyFont="1" applyFill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9" fillId="0" borderId="0" xfId="0" applyFont="1" applyAlignment="1">
      <alignment horizontal="center" vertical="top"/>
    </xf>
    <xf numFmtId="0" fontId="20" fillId="0" borderId="14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FFFF"/>
      <color rgb="FFFFFF99"/>
      <color rgb="FFFF9900"/>
      <color rgb="FF9933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581823671497585"/>
          <c:y val="0.1163299567248335"/>
          <c:w val="0.66373550724637687"/>
          <c:h val="0.843150243708913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'記入例　Tandem_report_AC_uM'!$B$6</c:f>
              <c:strCache>
                <c:ptCount val="1"/>
                <c:pt idx="0">
                  <c:v>測定値</c:v>
                </c:pt>
              </c:strCache>
            </c:strRef>
          </c:tx>
          <c:spPr>
            <a:solidFill>
              <a:srgbClr val="993366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'記入例　Tandem_report_AC_uM'!$X$7:$X$33</c:f>
              <c:strCache>
                <c:ptCount val="27"/>
                <c:pt idx="0">
                  <c:v>C0/100</c:v>
                </c:pt>
                <c:pt idx="1">
                  <c:v>C2/100</c:v>
                </c:pt>
                <c:pt idx="2">
                  <c:v>C3/10</c:v>
                </c:pt>
                <c:pt idx="3">
                  <c:v>C4</c:v>
                </c:pt>
                <c:pt idx="4">
                  <c:v>C5:1</c:v>
                </c:pt>
                <c:pt idx="5">
                  <c:v>C5/2</c:v>
                </c:pt>
                <c:pt idx="6">
                  <c:v>C6</c:v>
                </c:pt>
                <c:pt idx="7">
                  <c:v>C5OH/2</c:v>
                </c:pt>
                <c:pt idx="8">
                  <c:v>C8</c:v>
                </c:pt>
                <c:pt idx="9">
                  <c:v>C10:1</c:v>
                </c:pt>
                <c:pt idx="10">
                  <c:v>C10</c:v>
                </c:pt>
                <c:pt idx="11">
                  <c:v>C5DC</c:v>
                </c:pt>
                <c:pt idx="12">
                  <c:v>C12</c:v>
                </c:pt>
                <c:pt idx="13">
                  <c:v>C14:1</c:v>
                </c:pt>
                <c:pt idx="14">
                  <c:v>C14</c:v>
                </c:pt>
                <c:pt idx="15">
                  <c:v>C14OH</c:v>
                </c:pt>
                <c:pt idx="16">
                  <c:v>C16:1</c:v>
                </c:pt>
                <c:pt idx="17">
                  <c:v>C16/10</c:v>
                </c:pt>
                <c:pt idx="18">
                  <c:v>C16OH</c:v>
                </c:pt>
                <c:pt idx="19">
                  <c:v>C18/10</c:v>
                </c:pt>
                <c:pt idx="20">
                  <c:v>C18:1/10</c:v>
                </c:pt>
                <c:pt idx="21">
                  <c:v>C0/(C16+C18)x0.001</c:v>
                </c:pt>
                <c:pt idx="22">
                  <c:v>C3/C2</c:v>
                </c:pt>
                <c:pt idx="23">
                  <c:v>C8/C10x0.1</c:v>
                </c:pt>
                <c:pt idx="24">
                  <c:v>C14:1/C2x10</c:v>
                </c:pt>
                <c:pt idx="25">
                  <c:v>(C16+C18-1)/C2</c:v>
                </c:pt>
                <c:pt idx="26">
                  <c:v>C14/C3</c:v>
                </c:pt>
              </c:strCache>
            </c:strRef>
          </c:cat>
          <c:val>
            <c:numRef>
              <c:f>'記入例　Tandem_report_AC_uM'!$Y$7:$Y$33</c:f>
              <c:numCache>
                <c:formatCode>General</c:formatCode>
                <c:ptCount val="27"/>
                <c:pt idx="0">
                  <c:v>0.15</c:v>
                </c:pt>
                <c:pt idx="1">
                  <c:v>0.15</c:v>
                </c:pt>
                <c:pt idx="2">
                  <c:v>1.2</c:v>
                </c:pt>
                <c:pt idx="3">
                  <c:v>0.2</c:v>
                </c:pt>
                <c:pt idx="4">
                  <c:v>8.2000000000000003E-2</c:v>
                </c:pt>
                <c:pt idx="5">
                  <c:v>9.2499999999999999E-2</c:v>
                </c:pt>
                <c:pt idx="6">
                  <c:v>5.8000000000000003E-2</c:v>
                </c:pt>
                <c:pt idx="7">
                  <c:v>7.85E-2</c:v>
                </c:pt>
                <c:pt idx="8">
                  <c:v>5.3999999999999999E-2</c:v>
                </c:pt>
                <c:pt idx="9">
                  <c:v>1.5900000000000001E-2</c:v>
                </c:pt>
                <c:pt idx="10">
                  <c:v>0.1023</c:v>
                </c:pt>
                <c:pt idx="11">
                  <c:v>6.9000000000000006E-2</c:v>
                </c:pt>
                <c:pt idx="12">
                  <c:v>0.13700000000000001</c:v>
                </c:pt>
                <c:pt idx="13">
                  <c:v>0.128</c:v>
                </c:pt>
                <c:pt idx="14">
                  <c:v>0.219</c:v>
                </c:pt>
                <c:pt idx="15">
                  <c:v>1.7999999999999999E-2</c:v>
                </c:pt>
                <c:pt idx="16">
                  <c:v>0</c:v>
                </c:pt>
                <c:pt idx="17">
                  <c:v>0.3</c:v>
                </c:pt>
                <c:pt idx="18">
                  <c:v>0.02</c:v>
                </c:pt>
                <c:pt idx="19">
                  <c:v>7.9000000000000001E-2</c:v>
                </c:pt>
                <c:pt idx="20">
                  <c:v>8.6999999999999994E-2</c:v>
                </c:pt>
                <c:pt idx="21">
                  <c:v>3.7300000000000002E-3</c:v>
                </c:pt>
                <c:pt idx="22">
                  <c:v>0.8</c:v>
                </c:pt>
                <c:pt idx="23">
                  <c:v>5.4000000000000006E-2</c:v>
                </c:pt>
                <c:pt idx="24">
                  <c:v>8.5000000000000006E-2</c:v>
                </c:pt>
                <c:pt idx="25">
                  <c:v>0.25800000000000001</c:v>
                </c:pt>
                <c:pt idx="26">
                  <c:v>1.7999999999999999E-2</c:v>
                </c:pt>
              </c:numCache>
            </c:numRef>
          </c:val>
        </c:ser>
        <c:ser>
          <c:idx val="1"/>
          <c:order val="1"/>
          <c:tx>
            <c:v>カットオフ値</c:v>
          </c:tx>
          <c:spPr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'記入例　Tandem_report_AC_uM'!$X$7:$X$33</c:f>
              <c:strCache>
                <c:ptCount val="27"/>
                <c:pt idx="0">
                  <c:v>C0/100</c:v>
                </c:pt>
                <c:pt idx="1">
                  <c:v>C2/100</c:v>
                </c:pt>
                <c:pt idx="2">
                  <c:v>C3/10</c:v>
                </c:pt>
                <c:pt idx="3">
                  <c:v>C4</c:v>
                </c:pt>
                <c:pt idx="4">
                  <c:v>C5:1</c:v>
                </c:pt>
                <c:pt idx="5">
                  <c:v>C5/2</c:v>
                </c:pt>
                <c:pt idx="6">
                  <c:v>C6</c:v>
                </c:pt>
                <c:pt idx="7">
                  <c:v>C5OH/2</c:v>
                </c:pt>
                <c:pt idx="8">
                  <c:v>C8</c:v>
                </c:pt>
                <c:pt idx="9">
                  <c:v>C10:1</c:v>
                </c:pt>
                <c:pt idx="10">
                  <c:v>C10</c:v>
                </c:pt>
                <c:pt idx="11">
                  <c:v>C5DC</c:v>
                </c:pt>
                <c:pt idx="12">
                  <c:v>C12</c:v>
                </c:pt>
                <c:pt idx="13">
                  <c:v>C14:1</c:v>
                </c:pt>
                <c:pt idx="14">
                  <c:v>C14</c:v>
                </c:pt>
                <c:pt idx="15">
                  <c:v>C14OH</c:v>
                </c:pt>
                <c:pt idx="16">
                  <c:v>C16:1</c:v>
                </c:pt>
                <c:pt idx="17">
                  <c:v>C16/10</c:v>
                </c:pt>
                <c:pt idx="18">
                  <c:v>C16OH</c:v>
                </c:pt>
                <c:pt idx="19">
                  <c:v>C18/10</c:v>
                </c:pt>
                <c:pt idx="20">
                  <c:v>C18:1/10</c:v>
                </c:pt>
                <c:pt idx="21">
                  <c:v>C0/(C16+C18)x0.001</c:v>
                </c:pt>
                <c:pt idx="22">
                  <c:v>C3/C2</c:v>
                </c:pt>
                <c:pt idx="23">
                  <c:v>C8/C10x0.1</c:v>
                </c:pt>
                <c:pt idx="24">
                  <c:v>C14:1/C2x10</c:v>
                </c:pt>
                <c:pt idx="25">
                  <c:v>(C16+C18-1)/C2</c:v>
                </c:pt>
                <c:pt idx="26">
                  <c:v>C14/C3</c:v>
                </c:pt>
              </c:strCache>
            </c:strRef>
          </c:cat>
          <c:val>
            <c:numRef>
              <c:f>'記入例　Tandem_report_AC_uM'!$Z$7:$Z$33</c:f>
              <c:numCache>
                <c:formatCode>General</c:formatCode>
                <c:ptCount val="27"/>
                <c:pt idx="0">
                  <c:v>0.09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0.5</c:v>
                </c:pt>
                <c:pt idx="6">
                  <c:v>0.2</c:v>
                </c:pt>
                <c:pt idx="7">
                  <c:v>0.5</c:v>
                </c:pt>
                <c:pt idx="8">
                  <c:v>0.3</c:v>
                </c:pt>
                <c:pt idx="9">
                  <c:v>0.5</c:v>
                </c:pt>
                <c:pt idx="10">
                  <c:v>0.5</c:v>
                </c:pt>
                <c:pt idx="11">
                  <c:v>0.2</c:v>
                </c:pt>
                <c:pt idx="12">
                  <c:v>0.5</c:v>
                </c:pt>
                <c:pt idx="13">
                  <c:v>0.4</c:v>
                </c:pt>
                <c:pt idx="14">
                  <c:v>0.8</c:v>
                </c:pt>
                <c:pt idx="15">
                  <c:v>0.05</c:v>
                </c:pt>
                <c:pt idx="16">
                  <c:v>0</c:v>
                </c:pt>
                <c:pt idx="17">
                  <c:v>0.8</c:v>
                </c:pt>
                <c:pt idx="18">
                  <c:v>0.1</c:v>
                </c:pt>
                <c:pt idx="19">
                  <c:v>0.3</c:v>
                </c:pt>
                <c:pt idx="20">
                  <c:v>0.5</c:v>
                </c:pt>
                <c:pt idx="21">
                  <c:v>0.1</c:v>
                </c:pt>
                <c:pt idx="22">
                  <c:v>0.25</c:v>
                </c:pt>
                <c:pt idx="23">
                  <c:v>0.15000000000000002</c:v>
                </c:pt>
                <c:pt idx="24">
                  <c:v>0.13</c:v>
                </c:pt>
                <c:pt idx="25">
                  <c:v>0.45</c:v>
                </c:pt>
                <c:pt idx="26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35432"/>
        <c:axId val="206444016"/>
      </c:barChart>
      <c:catAx>
        <c:axId val="206435432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ja-JP"/>
          </a:p>
        </c:txPr>
        <c:crossAx val="206444016"/>
        <c:crosses val="autoZero"/>
        <c:auto val="1"/>
        <c:lblAlgn val="ctr"/>
        <c:lblOffset val="100"/>
        <c:noMultiLvlLbl val="0"/>
      </c:catAx>
      <c:valAx>
        <c:axId val="206444016"/>
        <c:scaling>
          <c:orientation val="minMax"/>
          <c:max val="1"/>
          <c:min val="0"/>
        </c:scaling>
        <c:delete val="0"/>
        <c:axPos val="t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>
                    <a:latin typeface="+mn-ea"/>
                    <a:ea typeface="+mn-ea"/>
                  </a:defRPr>
                </a:pP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濃度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 ( μM )</a:t>
                </a:r>
                <a:endParaRPr lang="ja-JP" altLang="en-US" sz="12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206435432"/>
        <c:crosses val="autoZero"/>
        <c:crossBetween val="between"/>
        <c:majorUnit val="0.2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2153105091726"/>
          <c:y val="0.96464146308634502"/>
          <c:w val="0.5427439613526569"/>
          <c:h val="3.3303269584907924E-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 w="12700"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82354615311641"/>
          <c:y val="0.14649680980542726"/>
          <c:w val="0.77685323973057585"/>
          <c:h val="0.82688462533732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3366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'記入例　Tandem_report_AC_uM'!$A$38:$A$52</c:f>
              <c:strCache>
                <c:ptCount val="15"/>
                <c:pt idx="0">
                  <c:v>Gly</c:v>
                </c:pt>
                <c:pt idx="1">
                  <c:v>Ala</c:v>
                </c:pt>
                <c:pt idx="2">
                  <c:v>Val</c:v>
                </c:pt>
                <c:pt idx="3">
                  <c:v>Leu</c:v>
                </c:pt>
                <c:pt idx="4">
                  <c:v>Phe</c:v>
                </c:pt>
                <c:pt idx="5">
                  <c:v>Tyr</c:v>
                </c:pt>
                <c:pt idx="6">
                  <c:v>Asp</c:v>
                </c:pt>
                <c:pt idx="7">
                  <c:v>Glu</c:v>
                </c:pt>
                <c:pt idx="8">
                  <c:v>ASA</c:v>
                </c:pt>
                <c:pt idx="9">
                  <c:v>Orn</c:v>
                </c:pt>
                <c:pt idx="10">
                  <c:v>Met</c:v>
                </c:pt>
                <c:pt idx="11">
                  <c:v>Arg</c:v>
                </c:pt>
                <c:pt idx="12">
                  <c:v>Cit</c:v>
                </c:pt>
                <c:pt idx="13">
                  <c:v>ASA/Arg</c:v>
                </c:pt>
                <c:pt idx="14">
                  <c:v>Cit/ASA</c:v>
                </c:pt>
              </c:strCache>
            </c:strRef>
          </c:cat>
          <c:val>
            <c:numRef>
              <c:f>'記入例　Tandem_report_AC_uM'!$Y$38:$Y$52</c:f>
              <c:numCache>
                <c:formatCode>General</c:formatCode>
                <c:ptCount val="15"/>
                <c:pt idx="0">
                  <c:v>-0.19669421487603314</c:v>
                </c:pt>
                <c:pt idx="1">
                  <c:v>-2.3483333333333336</c:v>
                </c:pt>
                <c:pt idx="2">
                  <c:v>8.0281249999999993</c:v>
                </c:pt>
                <c:pt idx="3">
                  <c:v>5.1351851851851853</c:v>
                </c:pt>
                <c:pt idx="4">
                  <c:v>1.6200000000000003</c:v>
                </c:pt>
                <c:pt idx="5">
                  <c:v>3.2145833333333336</c:v>
                </c:pt>
                <c:pt idx="6">
                  <c:v>-1.155</c:v>
                </c:pt>
                <c:pt idx="7">
                  <c:v>-2.0056338028169014</c:v>
                </c:pt>
                <c:pt idx="8">
                  <c:v>27</c:v>
                </c:pt>
                <c:pt idx="9">
                  <c:v>2.7111111111111108</c:v>
                </c:pt>
                <c:pt idx="10">
                  <c:v>5.6599999999999993</c:v>
                </c:pt>
                <c:pt idx="11">
                  <c:v>4.5</c:v>
                </c:pt>
                <c:pt idx="12">
                  <c:v>2.2999999999999998</c:v>
                </c:pt>
                <c:pt idx="13">
                  <c:v>-0.50000000000000011</c:v>
                </c:pt>
                <c:pt idx="14">
                  <c:v>-2.8380000000000001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86280"/>
        <c:axId val="206986664"/>
      </c:barChart>
      <c:catAx>
        <c:axId val="206986280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low"/>
        <c:spPr>
          <a:ln w="12700">
            <a:solidFill>
              <a:schemeClr val="tx1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06986664"/>
        <c:crosses val="autoZero"/>
        <c:auto val="1"/>
        <c:lblAlgn val="ctr"/>
        <c:lblOffset val="100"/>
        <c:noMultiLvlLbl val="0"/>
      </c:catAx>
      <c:valAx>
        <c:axId val="206986664"/>
        <c:scaling>
          <c:orientation val="minMax"/>
          <c:max val="5"/>
          <c:min val="-5"/>
        </c:scaling>
        <c:delete val="0"/>
        <c:axPos val="t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1100" b="0">
                    <a:latin typeface="Times New Roman" panose="02020603050405020304" pitchFamily="18" charset="0"/>
                    <a:ea typeface="ＭＳ Ｐゴシック" panose="020B0600070205080204" pitchFamily="50" charset="-128"/>
                    <a:cs typeface="Times New Roman" panose="02020603050405020304" pitchFamily="18" charset="0"/>
                  </a:rPr>
                  <a:t>Standard Deviation</a:t>
                </a:r>
                <a:r>
                  <a:rPr lang="en-US" altLang="ja-JP" sz="1100" b="0" baseline="0">
                    <a:latin typeface="Times New Roman" panose="02020603050405020304" pitchFamily="18" charset="0"/>
                    <a:ea typeface="ＭＳ Ｐゴシック" panose="020B0600070205080204" pitchFamily="50" charset="-128"/>
                    <a:cs typeface="Times New Roman" panose="02020603050405020304" pitchFamily="18" charset="0"/>
                  </a:rPr>
                  <a:t> Index*</a:t>
                </a:r>
                <a:endParaRPr lang="ja-JP" altLang="en-US" sz="1100" b="0">
                  <a:latin typeface="Times New Roman" panose="02020603050405020304" pitchFamily="18" charset="0"/>
                  <a:ea typeface="ＭＳ Ｐゴシック" panose="020B0600070205080204" pitchFamily="50" charset="-128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155152159018299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anchor="b" anchorCtr="0"/>
          <a:lstStyle/>
          <a:p>
            <a:pPr>
              <a:defRPr sz="1050"/>
            </a:pPr>
            <a:endParaRPr lang="ja-JP"/>
          </a:p>
        </c:txPr>
        <c:crossAx val="206986280"/>
        <c:crosses val="autoZero"/>
        <c:crossBetween val="between"/>
        <c:majorUnit val="1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581823671497585"/>
          <c:y val="0.1163299567248335"/>
          <c:w val="0.66373550724637687"/>
          <c:h val="0.843150243708913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'記入用　Tandem_report_AC_uM'!$B$6</c:f>
              <c:strCache>
                <c:ptCount val="1"/>
                <c:pt idx="0">
                  <c:v>測定値</c:v>
                </c:pt>
              </c:strCache>
            </c:strRef>
          </c:tx>
          <c:spPr>
            <a:solidFill>
              <a:srgbClr val="993366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'記入用　Tandem_report_AC_uM'!$X$7:$X$33</c:f>
              <c:strCache>
                <c:ptCount val="27"/>
                <c:pt idx="0">
                  <c:v>C0/100</c:v>
                </c:pt>
                <c:pt idx="1">
                  <c:v>C2/100</c:v>
                </c:pt>
                <c:pt idx="2">
                  <c:v>C3/10</c:v>
                </c:pt>
                <c:pt idx="3">
                  <c:v>C4</c:v>
                </c:pt>
                <c:pt idx="4">
                  <c:v>C5:1</c:v>
                </c:pt>
                <c:pt idx="5">
                  <c:v>C5/2</c:v>
                </c:pt>
                <c:pt idx="6">
                  <c:v>C6</c:v>
                </c:pt>
                <c:pt idx="7">
                  <c:v>C5OH/2</c:v>
                </c:pt>
                <c:pt idx="8">
                  <c:v>C8</c:v>
                </c:pt>
                <c:pt idx="9">
                  <c:v>C10:1</c:v>
                </c:pt>
                <c:pt idx="10">
                  <c:v>C10</c:v>
                </c:pt>
                <c:pt idx="11">
                  <c:v>C5DC</c:v>
                </c:pt>
                <c:pt idx="12">
                  <c:v>C12</c:v>
                </c:pt>
                <c:pt idx="13">
                  <c:v>C14:1</c:v>
                </c:pt>
                <c:pt idx="14">
                  <c:v>C14</c:v>
                </c:pt>
                <c:pt idx="15">
                  <c:v>C14OH</c:v>
                </c:pt>
                <c:pt idx="16">
                  <c:v>C16:1</c:v>
                </c:pt>
                <c:pt idx="17">
                  <c:v>C16/10</c:v>
                </c:pt>
                <c:pt idx="18">
                  <c:v>C16OH</c:v>
                </c:pt>
                <c:pt idx="19">
                  <c:v>C18/10</c:v>
                </c:pt>
                <c:pt idx="20">
                  <c:v>C18:1/10</c:v>
                </c:pt>
                <c:pt idx="21">
                  <c:v>C0/(C16+C18)x0.001</c:v>
                </c:pt>
                <c:pt idx="22">
                  <c:v>C3/C2</c:v>
                </c:pt>
                <c:pt idx="23">
                  <c:v>C8/C10x0.1</c:v>
                </c:pt>
                <c:pt idx="24">
                  <c:v>C14:1/C2x10</c:v>
                </c:pt>
                <c:pt idx="25">
                  <c:v>(C16+C18-1)/C2</c:v>
                </c:pt>
                <c:pt idx="26">
                  <c:v>C14/C3</c:v>
                </c:pt>
              </c:strCache>
            </c:strRef>
          </c:cat>
          <c:val>
            <c:numRef>
              <c:f>'記入用　Tandem_report_AC_uM'!$Y$7:$Y$33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v>カットオフ値</c:v>
          </c:tx>
          <c:spPr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'記入用　Tandem_report_AC_uM'!$X$7:$X$33</c:f>
              <c:strCache>
                <c:ptCount val="27"/>
                <c:pt idx="0">
                  <c:v>C0/100</c:v>
                </c:pt>
                <c:pt idx="1">
                  <c:v>C2/100</c:v>
                </c:pt>
                <c:pt idx="2">
                  <c:v>C3/10</c:v>
                </c:pt>
                <c:pt idx="3">
                  <c:v>C4</c:v>
                </c:pt>
                <c:pt idx="4">
                  <c:v>C5:1</c:v>
                </c:pt>
                <c:pt idx="5">
                  <c:v>C5/2</c:v>
                </c:pt>
                <c:pt idx="6">
                  <c:v>C6</c:v>
                </c:pt>
                <c:pt idx="7">
                  <c:v>C5OH/2</c:v>
                </c:pt>
                <c:pt idx="8">
                  <c:v>C8</c:v>
                </c:pt>
                <c:pt idx="9">
                  <c:v>C10:1</c:v>
                </c:pt>
                <c:pt idx="10">
                  <c:v>C10</c:v>
                </c:pt>
                <c:pt idx="11">
                  <c:v>C5DC</c:v>
                </c:pt>
                <c:pt idx="12">
                  <c:v>C12</c:v>
                </c:pt>
                <c:pt idx="13">
                  <c:v>C14:1</c:v>
                </c:pt>
                <c:pt idx="14">
                  <c:v>C14</c:v>
                </c:pt>
                <c:pt idx="15">
                  <c:v>C14OH</c:v>
                </c:pt>
                <c:pt idx="16">
                  <c:v>C16:1</c:v>
                </c:pt>
                <c:pt idx="17">
                  <c:v>C16/10</c:v>
                </c:pt>
                <c:pt idx="18">
                  <c:v>C16OH</c:v>
                </c:pt>
                <c:pt idx="19">
                  <c:v>C18/10</c:v>
                </c:pt>
                <c:pt idx="20">
                  <c:v>C18:1/10</c:v>
                </c:pt>
                <c:pt idx="21">
                  <c:v>C0/(C16+C18)x0.001</c:v>
                </c:pt>
                <c:pt idx="22">
                  <c:v>C3/C2</c:v>
                </c:pt>
                <c:pt idx="23">
                  <c:v>C8/C10x0.1</c:v>
                </c:pt>
                <c:pt idx="24">
                  <c:v>C14:1/C2x10</c:v>
                </c:pt>
                <c:pt idx="25">
                  <c:v>(C16+C18-1)/C2</c:v>
                </c:pt>
                <c:pt idx="26">
                  <c:v>C14/C3</c:v>
                </c:pt>
              </c:strCache>
            </c:strRef>
          </c:cat>
          <c:val>
            <c:numRef>
              <c:f>'記入用　Tandem_report_AC_uM'!$Z$7:$Z$33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885368"/>
        <c:axId val="147435264"/>
      </c:barChart>
      <c:catAx>
        <c:axId val="205885368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ja-JP"/>
          </a:p>
        </c:txPr>
        <c:crossAx val="147435264"/>
        <c:crosses val="autoZero"/>
        <c:auto val="1"/>
        <c:lblAlgn val="ctr"/>
        <c:lblOffset val="100"/>
        <c:noMultiLvlLbl val="0"/>
      </c:catAx>
      <c:valAx>
        <c:axId val="147435264"/>
        <c:scaling>
          <c:orientation val="minMax"/>
          <c:max val="1"/>
          <c:min val="0"/>
        </c:scaling>
        <c:delete val="0"/>
        <c:axPos val="t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>
                    <a:latin typeface="+mn-ea"/>
                    <a:ea typeface="+mn-ea"/>
                  </a:defRPr>
                </a:pP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濃度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 ( μM )</a:t>
                </a:r>
                <a:endParaRPr lang="ja-JP" altLang="en-US" sz="12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205885368"/>
        <c:crosses val="autoZero"/>
        <c:crossBetween val="between"/>
        <c:majorUnit val="0.2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2153105091726"/>
          <c:y val="0.96464146308634502"/>
          <c:w val="0.5427439613526569"/>
          <c:h val="3.3303269584907924E-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 w="12700"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82354615311641"/>
          <c:y val="0.14649680980542726"/>
          <c:w val="0.77685323973057585"/>
          <c:h val="0.82688462533732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3366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'記入用　Tandem_report_AC_uM'!$A$38:$A$52</c:f>
              <c:strCache>
                <c:ptCount val="15"/>
                <c:pt idx="0">
                  <c:v>Gly</c:v>
                </c:pt>
                <c:pt idx="1">
                  <c:v>Ala</c:v>
                </c:pt>
                <c:pt idx="2">
                  <c:v>Val</c:v>
                </c:pt>
                <c:pt idx="3">
                  <c:v>Leu</c:v>
                </c:pt>
                <c:pt idx="4">
                  <c:v>Phe</c:v>
                </c:pt>
                <c:pt idx="5">
                  <c:v>Tyr</c:v>
                </c:pt>
                <c:pt idx="6">
                  <c:v>Asp</c:v>
                </c:pt>
                <c:pt idx="7">
                  <c:v>Glu</c:v>
                </c:pt>
                <c:pt idx="8">
                  <c:v>ASA</c:v>
                </c:pt>
                <c:pt idx="9">
                  <c:v>Orn</c:v>
                </c:pt>
                <c:pt idx="10">
                  <c:v>Met</c:v>
                </c:pt>
                <c:pt idx="11">
                  <c:v>Arg</c:v>
                </c:pt>
                <c:pt idx="12">
                  <c:v>Cit</c:v>
                </c:pt>
                <c:pt idx="13">
                  <c:v>ASA/Arg</c:v>
                </c:pt>
                <c:pt idx="14">
                  <c:v>Cit/ASA</c:v>
                </c:pt>
              </c:strCache>
            </c:strRef>
          </c:cat>
          <c:val>
            <c:numRef>
              <c:f>'記入用　Tandem_report_AC_uM'!$Y$38:$Y$52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899832"/>
        <c:axId val="205905712"/>
      </c:barChart>
      <c:catAx>
        <c:axId val="205899832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low"/>
        <c:spPr>
          <a:ln w="12700">
            <a:solidFill>
              <a:schemeClr val="tx1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05905712"/>
        <c:crosses val="autoZero"/>
        <c:auto val="1"/>
        <c:lblAlgn val="ctr"/>
        <c:lblOffset val="100"/>
        <c:noMultiLvlLbl val="0"/>
      </c:catAx>
      <c:valAx>
        <c:axId val="205905712"/>
        <c:scaling>
          <c:orientation val="minMax"/>
          <c:max val="5"/>
          <c:min val="-5"/>
        </c:scaling>
        <c:delete val="0"/>
        <c:axPos val="t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1100" b="0">
                    <a:latin typeface="Times New Roman" panose="02020603050405020304" pitchFamily="18" charset="0"/>
                    <a:ea typeface="ＭＳ Ｐゴシック" panose="020B0600070205080204" pitchFamily="50" charset="-128"/>
                    <a:cs typeface="Times New Roman" panose="02020603050405020304" pitchFamily="18" charset="0"/>
                  </a:rPr>
                  <a:t>Standard Deviation</a:t>
                </a:r>
                <a:r>
                  <a:rPr lang="en-US" altLang="ja-JP" sz="1100" b="0" baseline="0">
                    <a:latin typeface="Times New Roman" panose="02020603050405020304" pitchFamily="18" charset="0"/>
                    <a:ea typeface="ＭＳ Ｐゴシック" panose="020B0600070205080204" pitchFamily="50" charset="-128"/>
                    <a:cs typeface="Times New Roman" panose="02020603050405020304" pitchFamily="18" charset="0"/>
                  </a:rPr>
                  <a:t> Index*</a:t>
                </a:r>
                <a:endParaRPr lang="ja-JP" altLang="en-US" sz="1100" b="0">
                  <a:latin typeface="Times New Roman" panose="02020603050405020304" pitchFamily="18" charset="0"/>
                  <a:ea typeface="ＭＳ Ｐゴシック" panose="020B0600070205080204" pitchFamily="50" charset="-128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155152159018299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anchor="b" anchorCtr="0"/>
          <a:lstStyle/>
          <a:p>
            <a:pPr>
              <a:defRPr sz="1050"/>
            </a:pPr>
            <a:endParaRPr lang="ja-JP"/>
          </a:p>
        </c:txPr>
        <c:crossAx val="205899832"/>
        <c:crosses val="autoZero"/>
        <c:crossBetween val="between"/>
        <c:majorUnit val="1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76201</xdr:rowOff>
    </xdr:from>
    <xdr:to>
      <xdr:col>10</xdr:col>
      <xdr:colOff>35402</xdr:colOff>
      <xdr:row>34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114299</xdr:colOff>
      <xdr:row>34</xdr:row>
      <xdr:rowOff>95250</xdr:rowOff>
    </xdr:from>
    <xdr:to>
      <xdr:col>9</xdr:col>
      <xdr:colOff>618524</xdr:colOff>
      <xdr:row>52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314324</xdr:colOff>
      <xdr:row>3</xdr:row>
      <xdr:rowOff>9526</xdr:rowOff>
    </xdr:from>
    <xdr:to>
      <xdr:col>20</xdr:col>
      <xdr:colOff>504825</xdr:colOff>
      <xdr:row>16</xdr:row>
      <xdr:rowOff>152401</xdr:rowOff>
    </xdr:to>
    <xdr:sp macro="" textlink="">
      <xdr:nvSpPr>
        <xdr:cNvPr id="4" name="テキスト ボックス 3"/>
        <xdr:cNvSpPr txBox="1"/>
      </xdr:nvSpPr>
      <xdr:spPr>
        <a:xfrm>
          <a:off x="7019924" y="581026"/>
          <a:ext cx="6019801" cy="25908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★</a:t>
          </a:r>
          <a:r>
            <a:rPr kumimoji="1" lang="ja-JP" altLang="en-US" sz="1000">
              <a:solidFill>
                <a:srgbClr val="0070C0"/>
              </a:solidFill>
            </a:rPr>
            <a:t>記入上の注意事項</a:t>
          </a:r>
          <a:endParaRPr kumimoji="1" lang="en-US" altLang="ja-JP" sz="1000">
            <a:solidFill>
              <a:srgbClr val="0070C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黄色いセル内の採血日齢、測定値等の数値を記入してください。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１．測定値は、２重測定による結果の平均を記入してください。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２．カットオフ値は、検査した施設の値を記入してください。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</a:rPr>
            <a:t>３．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測定していない指標（例では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C16:1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）は空欄で構いません。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４．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健常児データは、最近の測定値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5000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件程度の統計量を記入してください。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</a:rPr>
            <a:t>５．健常児データがそろわない場合は、</a:t>
          </a:r>
          <a:r>
            <a:rPr kumimoji="1" lang="ja-JP" altLang="en-US" sz="1000" u="sng">
              <a:solidFill>
                <a:srgbClr val="FF0000"/>
              </a:solidFill>
            </a:rPr>
            <a:t>最低限、測定値とカットオフ値を記入してください。</a:t>
          </a:r>
          <a:endParaRPr kumimoji="1" lang="en-US" altLang="ja-JP" sz="1000" u="sng">
            <a:solidFill>
              <a:srgbClr val="FF0000"/>
            </a:solidFill>
          </a:endParaRPr>
        </a:p>
        <a:p>
          <a:pPr eaLnBrk="1" fontAlgn="auto" latinLnBrk="0" hangingPunct="1"/>
          <a:r>
            <a:rPr kumimoji="1" lang="ja-JP" altLang="ja-JP" sz="10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６．初回検査以降に、再採血や確認検査として複数回の検査をしている場合は、本シートをコピーして、複数回分のデータを記入してください。</a:t>
          </a:r>
          <a:endParaRPr lang="ja-JP" altLang="ja-JP" sz="1000" u="sng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en-US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測定指標については、必要に応じて、追加修正してください。</a:t>
          </a:r>
          <a:endParaRPr lang="ja-JP" altLang="ja-JP" sz="1000">
            <a:solidFill>
              <a:srgbClr val="0070C0"/>
            </a:solidFill>
            <a:effectLst/>
            <a:latin typeface="+mj-ea"/>
            <a:ea typeface="+mj-ea"/>
          </a:endParaRPr>
        </a:p>
        <a:p>
          <a:pPr eaLnBrk="1" fontAlgn="auto" latinLnBrk="0" hangingPunct="1"/>
          <a:r>
            <a:rPr lang="ja-JP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ja-JP" sz="1000" baseline="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なお、グラフの項目名は、</a:t>
          </a:r>
          <a:r>
            <a:rPr lang="en-US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X</a:t>
          </a:r>
          <a:r>
            <a:rPr lang="ja-JP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列に記載されている項目名の修正が必要です。</a:t>
          </a:r>
          <a:endParaRPr lang="ja-JP" altLang="ja-JP" sz="1000">
            <a:solidFill>
              <a:srgbClr val="0070C0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76201</xdr:rowOff>
    </xdr:from>
    <xdr:to>
      <xdr:col>10</xdr:col>
      <xdr:colOff>35402</xdr:colOff>
      <xdr:row>34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114299</xdr:colOff>
      <xdr:row>34</xdr:row>
      <xdr:rowOff>95250</xdr:rowOff>
    </xdr:from>
    <xdr:to>
      <xdr:col>9</xdr:col>
      <xdr:colOff>618524</xdr:colOff>
      <xdr:row>52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314324</xdr:colOff>
      <xdr:row>3</xdr:row>
      <xdr:rowOff>0</xdr:rowOff>
    </xdr:from>
    <xdr:to>
      <xdr:col>20</xdr:col>
      <xdr:colOff>504825</xdr:colOff>
      <xdr:row>16</xdr:row>
      <xdr:rowOff>171450</xdr:rowOff>
    </xdr:to>
    <xdr:sp macro="" textlink="">
      <xdr:nvSpPr>
        <xdr:cNvPr id="4" name="テキスト ボックス 3"/>
        <xdr:cNvSpPr txBox="1"/>
      </xdr:nvSpPr>
      <xdr:spPr>
        <a:xfrm>
          <a:off x="7019924" y="571500"/>
          <a:ext cx="6019801" cy="26193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★</a:t>
          </a:r>
          <a:r>
            <a:rPr kumimoji="1" lang="ja-JP" altLang="en-US" sz="1000">
              <a:solidFill>
                <a:srgbClr val="0070C0"/>
              </a:solidFill>
            </a:rPr>
            <a:t>記入上の注意事項</a:t>
          </a:r>
          <a:endParaRPr kumimoji="1" lang="en-US" altLang="ja-JP" sz="1000">
            <a:solidFill>
              <a:srgbClr val="0070C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黄色いセル内の採血日齢、測定値等の数値を記入してください。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１．測定値は、２重測定による結果の平均を記入してください。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２．カットオフ値は、検査した施設の値を記入してください。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</a:rPr>
            <a:t>３．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測定していない指標（例では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C16:1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）は空欄で構いません。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４．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健常児データは、最近の測定値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5000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件程度の統計量を記入してください。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</a:rPr>
            <a:t>５．健常児データがそろわない場合は、</a:t>
          </a:r>
          <a:r>
            <a:rPr kumimoji="1" lang="ja-JP" altLang="en-US" sz="1000" u="sng">
              <a:solidFill>
                <a:srgbClr val="FF0000"/>
              </a:solidFill>
            </a:rPr>
            <a:t>最低限、測定値とカットオフ値を記入してください。</a:t>
          </a:r>
          <a:endParaRPr kumimoji="1" lang="en-US" altLang="ja-JP" sz="1000" u="sng">
            <a:solidFill>
              <a:srgbClr val="FF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sng">
              <a:solidFill>
                <a:srgbClr val="FF0000"/>
              </a:solidFill>
            </a:rPr>
            <a:t>６．初回検査以降に、再採血や確認検査として複数回の検査をしている場合は、本シートをコピーして、複数回分のデータを記入してください。</a:t>
          </a:r>
          <a:endParaRPr lang="ja-JP" altLang="ja-JP" sz="1000" u="sng">
            <a:solidFill>
              <a:srgbClr val="FF0000"/>
            </a:solidFill>
            <a:effectLst/>
            <a:latin typeface="+mj-ea"/>
            <a:ea typeface="+mj-ea"/>
          </a:endParaRPr>
        </a:p>
        <a:p>
          <a:pPr eaLnBrk="1" fontAlgn="auto" latinLnBrk="0" hangingPunct="1"/>
          <a:r>
            <a:rPr lang="en-US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測定指標については、必要に応じて、追加修正してください。</a:t>
          </a:r>
          <a:endParaRPr lang="ja-JP" altLang="ja-JP" sz="1000">
            <a:solidFill>
              <a:srgbClr val="0070C0"/>
            </a:solidFill>
            <a:effectLst/>
            <a:latin typeface="+mj-ea"/>
            <a:ea typeface="+mj-ea"/>
          </a:endParaRPr>
        </a:p>
        <a:p>
          <a:pPr eaLnBrk="1" fontAlgn="auto" latinLnBrk="0" hangingPunct="1"/>
          <a:r>
            <a:rPr lang="ja-JP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lang="ja-JP" altLang="ja-JP" sz="1000" baseline="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なお、グラフの項目名は、</a:t>
          </a:r>
          <a:r>
            <a:rPr lang="en-US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X</a:t>
          </a:r>
          <a:r>
            <a:rPr lang="ja-JP" altLang="ja-JP" sz="1000">
              <a:solidFill>
                <a:srgbClr val="0070C0"/>
              </a:solidFill>
              <a:effectLst/>
              <a:latin typeface="+mj-ea"/>
              <a:ea typeface="+mj-ea"/>
              <a:cs typeface="+mn-cs"/>
            </a:rPr>
            <a:t>列に記載されている項目名の修正が必要です。</a:t>
          </a:r>
          <a:endParaRPr lang="ja-JP" altLang="ja-JP" sz="1000">
            <a:solidFill>
              <a:srgbClr val="0070C0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zoomScaleNormal="100" workbookViewId="0">
      <selection activeCell="O4" sqref="O4"/>
    </sheetView>
  </sheetViews>
  <sheetFormatPr defaultRowHeight="13.5"/>
  <cols>
    <col min="1" max="1" width="11.5" style="11" customWidth="1"/>
    <col min="2" max="5" width="7.875" style="11" customWidth="1"/>
    <col min="6" max="10" width="9" style="11" customWidth="1"/>
    <col min="11" max="11" width="4.125" style="11" customWidth="1"/>
    <col min="12" max="12" width="4.875" style="11" customWidth="1"/>
    <col min="13" max="13" width="4.5" style="11" customWidth="1"/>
    <col min="14" max="20" width="9" style="11" customWidth="1"/>
    <col min="21" max="21" width="6.75" style="11" customWidth="1"/>
    <col min="22" max="22" width="3.25" style="11" customWidth="1"/>
    <col min="23" max="23" width="9" style="11"/>
    <col min="24" max="24" width="16.75" style="11" bestFit="1" customWidth="1"/>
    <col min="25" max="25" width="15.5" style="11" bestFit="1" customWidth="1"/>
    <col min="26" max="26" width="13.375" style="11" bestFit="1" customWidth="1"/>
    <col min="27" max="16384" width="9" style="11"/>
  </cols>
  <sheetData>
    <row r="1" spans="1:27" ht="14.25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7" ht="15" customHeight="1">
      <c r="A2" s="75"/>
      <c r="B2" s="76"/>
      <c r="C2" s="76"/>
      <c r="D2" s="76"/>
      <c r="E2" s="76"/>
      <c r="F2" s="76"/>
      <c r="G2" s="76"/>
      <c r="H2" s="76"/>
      <c r="I2" s="76"/>
      <c r="J2" s="7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7" ht="15.75" customHeight="1">
      <c r="A3" s="26" t="s">
        <v>81</v>
      </c>
      <c r="B3" s="43">
        <v>15</v>
      </c>
      <c r="C3" s="26" t="s">
        <v>82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7" ht="15.75" customHeight="1">
      <c r="A5" s="29" t="s">
        <v>87</v>
      </c>
      <c r="B5" s="2"/>
      <c r="C5" s="77" t="s">
        <v>88</v>
      </c>
      <c r="D5" s="77"/>
      <c r="E5" s="7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7">
      <c r="A6" s="23" t="s">
        <v>77</v>
      </c>
      <c r="B6" s="28" t="s">
        <v>83</v>
      </c>
      <c r="C6" s="28" t="s">
        <v>84</v>
      </c>
      <c r="D6" s="28" t="s">
        <v>85</v>
      </c>
      <c r="E6" s="28" t="s">
        <v>86</v>
      </c>
      <c r="F6"/>
      <c r="G6"/>
      <c r="H6"/>
      <c r="I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2"/>
      <c r="X6" s="13" t="s">
        <v>60</v>
      </c>
      <c r="Y6" s="14" t="s">
        <v>20</v>
      </c>
      <c r="Z6" s="14" t="s">
        <v>21</v>
      </c>
      <c r="AA6" s="15"/>
    </row>
    <row r="7" spans="1:27" ht="15" customHeight="1">
      <c r="A7" s="3" t="s">
        <v>0</v>
      </c>
      <c r="B7" s="31">
        <v>15</v>
      </c>
      <c r="C7" s="32">
        <v>9</v>
      </c>
      <c r="D7" s="33">
        <v>22.934000000000001</v>
      </c>
      <c r="E7" s="34">
        <v>8.1760000000000002</v>
      </c>
      <c r="F7"/>
      <c r="G7"/>
      <c r="H7"/>
      <c r="I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2"/>
      <c r="X7" s="16" t="s">
        <v>48</v>
      </c>
      <c r="Y7" s="17">
        <f>B7/100</f>
        <v>0.15</v>
      </c>
      <c r="Z7" s="17">
        <f>C7/100</f>
        <v>0.09</v>
      </c>
      <c r="AA7" s="15"/>
    </row>
    <row r="8" spans="1:27" ht="15" customHeight="1">
      <c r="A8" s="4" t="s">
        <v>1</v>
      </c>
      <c r="B8" s="35">
        <v>15</v>
      </c>
      <c r="C8" s="36"/>
      <c r="D8" s="37">
        <v>28.966000000000001</v>
      </c>
      <c r="E8" s="38">
        <v>8.3239999999999998</v>
      </c>
      <c r="F8"/>
      <c r="G8"/>
      <c r="H8"/>
      <c r="I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2"/>
      <c r="X8" s="16" t="s">
        <v>49</v>
      </c>
      <c r="Y8" s="17">
        <f>B8/100</f>
        <v>0.15</v>
      </c>
      <c r="Z8" s="17">
        <f>C8/100</f>
        <v>0</v>
      </c>
      <c r="AA8" s="15"/>
    </row>
    <row r="9" spans="1:27" ht="15" customHeight="1">
      <c r="A9" s="4" t="s">
        <v>2</v>
      </c>
      <c r="B9" s="35">
        <v>12</v>
      </c>
      <c r="C9" s="36"/>
      <c r="D9" s="37">
        <v>2.173</v>
      </c>
      <c r="E9" s="38">
        <v>0.80100000000000005</v>
      </c>
      <c r="F9"/>
      <c r="G9"/>
      <c r="H9"/>
      <c r="I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2"/>
      <c r="X9" s="16" t="s">
        <v>50</v>
      </c>
      <c r="Y9" s="17">
        <f>B9/10</f>
        <v>1.2</v>
      </c>
      <c r="Z9" s="17">
        <f>C9/10</f>
        <v>0</v>
      </c>
      <c r="AA9" s="15"/>
    </row>
    <row r="10" spans="1:27" ht="15" customHeight="1">
      <c r="A10" s="4" t="s">
        <v>3</v>
      </c>
      <c r="B10" s="35">
        <v>0.2</v>
      </c>
      <c r="C10" s="36"/>
      <c r="D10" s="37">
        <v>0.26300000000000001</v>
      </c>
      <c r="E10" s="38">
        <v>9.7000000000000003E-2</v>
      </c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2"/>
      <c r="X10" s="16" t="s">
        <v>3</v>
      </c>
      <c r="Y10" s="17">
        <f>B10</f>
        <v>0.2</v>
      </c>
      <c r="Z10" s="17">
        <f>C10</f>
        <v>0</v>
      </c>
      <c r="AA10" s="15"/>
    </row>
    <row r="11" spans="1:27" ht="15" customHeight="1">
      <c r="A11" s="4" t="s">
        <v>4</v>
      </c>
      <c r="B11" s="35">
        <v>8.2000000000000003E-2</v>
      </c>
      <c r="C11" s="36">
        <v>0.1</v>
      </c>
      <c r="D11" s="37">
        <v>1.0999999999999999E-2</v>
      </c>
      <c r="E11" s="38">
        <v>4.0000000000000001E-3</v>
      </c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2"/>
      <c r="X11" s="16" t="s">
        <v>41</v>
      </c>
      <c r="Y11" s="17">
        <f>B11</f>
        <v>8.2000000000000003E-2</v>
      </c>
      <c r="Z11" s="17">
        <f>C11</f>
        <v>0.1</v>
      </c>
      <c r="AA11" s="15"/>
    </row>
    <row r="12" spans="1:27" ht="15" customHeight="1">
      <c r="A12" s="4" t="s">
        <v>39</v>
      </c>
      <c r="B12" s="35">
        <v>0.185</v>
      </c>
      <c r="C12" s="36">
        <v>1</v>
      </c>
      <c r="D12" s="37">
        <v>0.123</v>
      </c>
      <c r="E12" s="38">
        <v>7.8E-2</v>
      </c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2"/>
      <c r="X12" s="16" t="s">
        <v>40</v>
      </c>
      <c r="Y12" s="17">
        <f>B12/2</f>
        <v>9.2499999999999999E-2</v>
      </c>
      <c r="Z12" s="17">
        <f>C12/2</f>
        <v>0.5</v>
      </c>
      <c r="AA12" s="15"/>
    </row>
    <row r="13" spans="1:27" ht="15" customHeight="1">
      <c r="A13" s="4" t="s">
        <v>5</v>
      </c>
      <c r="B13" s="35">
        <v>5.8000000000000003E-2</v>
      </c>
      <c r="C13" s="36">
        <v>0.2</v>
      </c>
      <c r="D13" s="37">
        <v>5.0999999999999997E-2</v>
      </c>
      <c r="E13" s="38">
        <v>0.03</v>
      </c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2"/>
      <c r="X13" s="16" t="s">
        <v>42</v>
      </c>
      <c r="Y13" s="17">
        <f>B13</f>
        <v>5.8000000000000003E-2</v>
      </c>
      <c r="Z13" s="17">
        <f>C13</f>
        <v>0.2</v>
      </c>
      <c r="AA13" s="15"/>
    </row>
    <row r="14" spans="1:27" ht="15" customHeight="1">
      <c r="A14" s="4" t="s">
        <v>52</v>
      </c>
      <c r="B14" s="35">
        <v>0.157</v>
      </c>
      <c r="C14" s="36">
        <v>1</v>
      </c>
      <c r="D14" s="37">
        <v>0.14299999999999999</v>
      </c>
      <c r="E14" s="38">
        <v>4.5999999999999999E-2</v>
      </c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2"/>
      <c r="X14" s="16" t="s">
        <v>51</v>
      </c>
      <c r="Y14" s="17">
        <f>B14/2</f>
        <v>7.85E-2</v>
      </c>
      <c r="Z14" s="17">
        <f>C14/2</f>
        <v>0.5</v>
      </c>
      <c r="AA14" s="15"/>
    </row>
    <row r="15" spans="1:27" ht="15" customHeight="1">
      <c r="A15" s="4" t="s">
        <v>6</v>
      </c>
      <c r="B15" s="35">
        <v>5.3999999999999999E-2</v>
      </c>
      <c r="C15" s="36">
        <v>0.3</v>
      </c>
      <c r="D15" s="37">
        <v>7.9000000000000001E-2</v>
      </c>
      <c r="E15" s="38">
        <v>3.1E-2</v>
      </c>
      <c r="F15"/>
      <c r="G15"/>
      <c r="H15"/>
      <c r="I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2"/>
      <c r="X15" s="16" t="s">
        <v>43</v>
      </c>
      <c r="Y15" s="17">
        <f t="shared" ref="Y15:Z23" si="0">B15</f>
        <v>5.3999999999999999E-2</v>
      </c>
      <c r="Z15" s="17">
        <f t="shared" si="0"/>
        <v>0.3</v>
      </c>
      <c r="AA15" s="15"/>
    </row>
    <row r="16" spans="1:27" ht="15" customHeight="1">
      <c r="A16" s="4" t="s">
        <v>7</v>
      </c>
      <c r="B16" s="35">
        <v>1.5900000000000001E-2</v>
      </c>
      <c r="C16" s="36">
        <v>0.5</v>
      </c>
      <c r="D16" s="37">
        <v>8.4400000000000003E-2</v>
      </c>
      <c r="E16" s="38">
        <v>0.03</v>
      </c>
      <c r="F16"/>
      <c r="G16"/>
      <c r="H16"/>
      <c r="I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2"/>
      <c r="X16" s="16" t="s">
        <v>7</v>
      </c>
      <c r="Y16" s="17">
        <f t="shared" si="0"/>
        <v>1.5900000000000001E-2</v>
      </c>
      <c r="Z16" s="17">
        <f t="shared" si="0"/>
        <v>0.5</v>
      </c>
      <c r="AA16" s="15"/>
    </row>
    <row r="17" spans="1:27" ht="15" customHeight="1">
      <c r="A17" s="4" t="s">
        <v>8</v>
      </c>
      <c r="B17" s="35">
        <v>0.1023</v>
      </c>
      <c r="C17" s="36">
        <v>0.5</v>
      </c>
      <c r="D17" s="37">
        <v>0.13400000000000001</v>
      </c>
      <c r="E17" s="38">
        <v>3.6999999999999998E-2</v>
      </c>
      <c r="F17"/>
      <c r="G17"/>
      <c r="H17"/>
      <c r="I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2"/>
      <c r="X17" s="16" t="s">
        <v>44</v>
      </c>
      <c r="Y17" s="17">
        <f t="shared" si="0"/>
        <v>0.1023</v>
      </c>
      <c r="Z17" s="17">
        <f t="shared" si="0"/>
        <v>0.5</v>
      </c>
      <c r="AA17" s="15"/>
    </row>
    <row r="18" spans="1:27" ht="15" customHeight="1">
      <c r="A18" s="4" t="s">
        <v>53</v>
      </c>
      <c r="B18" s="35">
        <v>6.9000000000000006E-2</v>
      </c>
      <c r="C18" s="36">
        <v>0.2</v>
      </c>
      <c r="D18" s="37">
        <v>6.7000000000000004E-2</v>
      </c>
      <c r="E18" s="38">
        <v>2.5000000000000001E-2</v>
      </c>
      <c r="F18"/>
      <c r="G18"/>
      <c r="H18"/>
      <c r="I1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  <c r="X18" s="16" t="s">
        <v>53</v>
      </c>
      <c r="Y18" s="17">
        <f t="shared" si="0"/>
        <v>6.9000000000000006E-2</v>
      </c>
      <c r="Z18" s="17">
        <f t="shared" si="0"/>
        <v>0.2</v>
      </c>
      <c r="AA18" s="15"/>
    </row>
    <row r="19" spans="1:27" ht="15" customHeight="1">
      <c r="A19" s="4" t="s">
        <v>9</v>
      </c>
      <c r="B19" s="35">
        <v>0.13700000000000001</v>
      </c>
      <c r="C19" s="36">
        <v>0.5</v>
      </c>
      <c r="D19" s="37">
        <v>9.4E-2</v>
      </c>
      <c r="E19" s="38">
        <v>3.4000000000000002E-2</v>
      </c>
      <c r="F19"/>
      <c r="G19"/>
      <c r="H19"/>
      <c r="I19"/>
      <c r="J19" s="1"/>
      <c r="K19" s="48"/>
      <c r="L19" s="66" t="s">
        <v>105</v>
      </c>
      <c r="M19" s="52" t="s">
        <v>103</v>
      </c>
      <c r="N19" s="63"/>
      <c r="O19" s="63"/>
      <c r="P19" s="63"/>
      <c r="Q19" s="63"/>
      <c r="R19" s="63"/>
      <c r="S19" s="63"/>
      <c r="T19" s="63"/>
      <c r="U19" s="53"/>
      <c r="V19" s="1"/>
      <c r="W19" s="12"/>
      <c r="X19" s="16" t="s">
        <v>45</v>
      </c>
      <c r="Y19" s="17">
        <f t="shared" si="0"/>
        <v>0.13700000000000001</v>
      </c>
      <c r="Z19" s="17">
        <f t="shared" si="0"/>
        <v>0.5</v>
      </c>
      <c r="AA19" s="15"/>
    </row>
    <row r="20" spans="1:27" ht="15" customHeight="1">
      <c r="A20" s="4" t="s">
        <v>10</v>
      </c>
      <c r="B20" s="35">
        <v>0.128</v>
      </c>
      <c r="C20" s="36">
        <v>0.4</v>
      </c>
      <c r="D20" s="37">
        <v>7.2999999999999995E-2</v>
      </c>
      <c r="E20" s="38">
        <v>3.3000000000000002E-2</v>
      </c>
      <c r="F20"/>
      <c r="G20"/>
      <c r="H20"/>
      <c r="I20"/>
      <c r="J20" s="1"/>
      <c r="K20" s="48"/>
      <c r="L20" s="54">
        <v>1</v>
      </c>
      <c r="M20" s="64" t="s">
        <v>97</v>
      </c>
      <c r="N20" s="64"/>
      <c r="O20" s="64"/>
      <c r="P20" s="51"/>
      <c r="Q20" s="51"/>
      <c r="R20" s="51"/>
      <c r="S20" s="51"/>
      <c r="T20" s="51"/>
      <c r="U20" s="55"/>
      <c r="V20" s="1"/>
      <c r="W20" s="12"/>
      <c r="X20" s="16" t="s">
        <v>46</v>
      </c>
      <c r="Y20" s="17">
        <f t="shared" si="0"/>
        <v>0.128</v>
      </c>
      <c r="Z20" s="17">
        <f t="shared" si="0"/>
        <v>0.4</v>
      </c>
      <c r="AA20" s="15"/>
    </row>
    <row r="21" spans="1:27" ht="15" customHeight="1">
      <c r="A21" s="4" t="s">
        <v>11</v>
      </c>
      <c r="B21" s="35">
        <v>0.219</v>
      </c>
      <c r="C21" s="36">
        <v>0.8</v>
      </c>
      <c r="D21" s="37">
        <v>0.20599999999999999</v>
      </c>
      <c r="E21" s="38">
        <v>5.6000000000000001E-2</v>
      </c>
      <c r="F21"/>
      <c r="G21"/>
      <c r="H21"/>
      <c r="I21"/>
      <c r="J21" s="1"/>
      <c r="K21" s="48"/>
      <c r="L21" s="56"/>
      <c r="M21" s="64"/>
      <c r="N21" s="64" t="s">
        <v>112</v>
      </c>
      <c r="O21" s="64"/>
      <c r="P21" s="51"/>
      <c r="Q21" s="51"/>
      <c r="R21" s="51"/>
      <c r="S21" s="51"/>
      <c r="T21" s="51"/>
      <c r="U21" s="55"/>
      <c r="V21" s="1"/>
      <c r="W21" s="12"/>
      <c r="X21" s="16" t="s">
        <v>47</v>
      </c>
      <c r="Y21" s="17">
        <f t="shared" si="0"/>
        <v>0.219</v>
      </c>
      <c r="Z21" s="17">
        <f t="shared" si="0"/>
        <v>0.8</v>
      </c>
      <c r="AA21" s="15"/>
    </row>
    <row r="22" spans="1:27" ht="15" customHeight="1">
      <c r="A22" s="4" t="s">
        <v>54</v>
      </c>
      <c r="B22" s="35">
        <v>1.7999999999999999E-2</v>
      </c>
      <c r="C22" s="36">
        <v>0.05</v>
      </c>
      <c r="D22" s="37">
        <v>2.1999999999999999E-2</v>
      </c>
      <c r="E22" s="38">
        <v>8.0000000000000002E-3</v>
      </c>
      <c r="F22"/>
      <c r="G22"/>
      <c r="H22"/>
      <c r="I22"/>
      <c r="J22" s="1"/>
      <c r="K22" s="48"/>
      <c r="L22" s="57"/>
      <c r="M22" s="49" t="s">
        <v>118</v>
      </c>
      <c r="N22" s="58" t="s">
        <v>102</v>
      </c>
      <c r="O22" s="64"/>
      <c r="P22" s="51"/>
      <c r="Q22" s="51"/>
      <c r="R22" s="51"/>
      <c r="S22" s="51"/>
      <c r="T22" s="51"/>
      <c r="U22" s="55"/>
      <c r="V22" s="1"/>
      <c r="W22" s="12"/>
      <c r="X22" s="16" t="s">
        <v>54</v>
      </c>
      <c r="Y22" s="17">
        <f t="shared" si="0"/>
        <v>1.7999999999999999E-2</v>
      </c>
      <c r="Z22" s="17">
        <f t="shared" si="0"/>
        <v>0.05</v>
      </c>
      <c r="AA22" s="15"/>
    </row>
    <row r="23" spans="1:27" ht="15" customHeight="1">
      <c r="A23" s="4" t="s">
        <v>12</v>
      </c>
      <c r="B23" s="35"/>
      <c r="C23" s="36"/>
      <c r="D23" s="37"/>
      <c r="E23" s="38"/>
      <c r="F23"/>
      <c r="G23"/>
      <c r="H23"/>
      <c r="I23"/>
      <c r="J23" s="1"/>
      <c r="K23" s="48"/>
      <c r="L23" s="57"/>
      <c r="M23" s="50"/>
      <c r="N23" s="51" t="s">
        <v>95</v>
      </c>
      <c r="O23" s="64"/>
      <c r="P23" s="51"/>
      <c r="Q23" s="51"/>
      <c r="R23" s="51"/>
      <c r="S23" s="51"/>
      <c r="T23" s="51"/>
      <c r="U23" s="55"/>
      <c r="V23" s="1"/>
      <c r="W23" s="12"/>
      <c r="X23" s="16" t="s">
        <v>12</v>
      </c>
      <c r="Y23" s="17">
        <f t="shared" si="0"/>
        <v>0</v>
      </c>
      <c r="Z23" s="17">
        <f t="shared" si="0"/>
        <v>0</v>
      </c>
      <c r="AA23" s="15"/>
    </row>
    <row r="24" spans="1:27" ht="15" customHeight="1">
      <c r="A24" s="4" t="s">
        <v>13</v>
      </c>
      <c r="B24" s="35">
        <v>3</v>
      </c>
      <c r="C24" s="36">
        <v>8</v>
      </c>
      <c r="D24" s="37">
        <v>2.496</v>
      </c>
      <c r="E24" s="38">
        <v>0.88300000000000001</v>
      </c>
      <c r="F24"/>
      <c r="G24"/>
      <c r="H24"/>
      <c r="I24"/>
      <c r="J24" s="1"/>
      <c r="K24" s="1"/>
      <c r="L24" s="57"/>
      <c r="M24" s="50"/>
      <c r="N24" s="51" t="s">
        <v>96</v>
      </c>
      <c r="O24" s="51"/>
      <c r="P24" s="51"/>
      <c r="Q24" s="51"/>
      <c r="R24" s="51"/>
      <c r="S24" s="51"/>
      <c r="T24" s="51"/>
      <c r="U24" s="55"/>
      <c r="V24" s="1"/>
      <c r="W24" s="12"/>
      <c r="X24" s="16" t="s">
        <v>55</v>
      </c>
      <c r="Y24" s="17">
        <f>B24/10</f>
        <v>0.3</v>
      </c>
      <c r="Z24" s="17">
        <f>C24/10</f>
        <v>0.8</v>
      </c>
      <c r="AA24" s="15"/>
    </row>
    <row r="25" spans="1:27" ht="15" customHeight="1">
      <c r="A25" s="4" t="s">
        <v>56</v>
      </c>
      <c r="B25" s="35">
        <v>0.02</v>
      </c>
      <c r="C25" s="36">
        <v>0.1</v>
      </c>
      <c r="D25" s="37">
        <v>1.9E-2</v>
      </c>
      <c r="E25" s="38">
        <v>7.0000000000000001E-3</v>
      </c>
      <c r="F25"/>
      <c r="G25"/>
      <c r="H25"/>
      <c r="I25"/>
      <c r="J25" s="1"/>
      <c r="K25" s="1"/>
      <c r="L25" s="57"/>
      <c r="M25" s="50"/>
      <c r="N25" s="51" t="s">
        <v>98</v>
      </c>
      <c r="O25" s="51"/>
      <c r="P25" s="51"/>
      <c r="Q25" s="51"/>
      <c r="R25" s="51"/>
      <c r="S25" s="51"/>
      <c r="T25" s="51"/>
      <c r="U25" s="55"/>
      <c r="V25" s="1"/>
      <c r="W25" s="12"/>
      <c r="X25" s="16" t="s">
        <v>56</v>
      </c>
      <c r="Y25" s="17">
        <f>B25</f>
        <v>0.02</v>
      </c>
      <c r="Z25" s="17">
        <f>C25</f>
        <v>0.1</v>
      </c>
      <c r="AA25" s="15"/>
    </row>
    <row r="26" spans="1:27" ht="15" customHeight="1">
      <c r="A26" s="4" t="s">
        <v>14</v>
      </c>
      <c r="B26" s="35">
        <v>0.79</v>
      </c>
      <c r="C26" s="36">
        <v>3</v>
      </c>
      <c r="D26" s="37">
        <v>0.98899999999999999</v>
      </c>
      <c r="E26" s="38">
        <v>0.29499999999999998</v>
      </c>
      <c r="F26"/>
      <c r="G26"/>
      <c r="H26"/>
      <c r="I26"/>
      <c r="J26" s="1"/>
      <c r="K26" s="1"/>
      <c r="L26" s="57"/>
      <c r="M26" s="51"/>
      <c r="N26" s="51"/>
      <c r="O26" s="51"/>
      <c r="P26" s="51"/>
      <c r="Q26" s="51"/>
      <c r="R26" s="51"/>
      <c r="S26" s="51"/>
      <c r="T26" s="51"/>
      <c r="U26" s="55"/>
      <c r="V26" s="1"/>
      <c r="W26" s="12"/>
      <c r="X26" s="16" t="s">
        <v>57</v>
      </c>
      <c r="Y26" s="17">
        <f>B26/10</f>
        <v>7.9000000000000001E-2</v>
      </c>
      <c r="Z26" s="17">
        <f>C26/10</f>
        <v>0.3</v>
      </c>
      <c r="AA26" s="15"/>
    </row>
    <row r="27" spans="1:27" ht="15" customHeight="1">
      <c r="A27" s="4" t="s">
        <v>15</v>
      </c>
      <c r="B27" s="35">
        <v>0.87</v>
      </c>
      <c r="C27" s="36">
        <v>5</v>
      </c>
      <c r="D27" s="37">
        <v>1.381</v>
      </c>
      <c r="E27" s="38">
        <v>0.36699999999999999</v>
      </c>
      <c r="F27"/>
      <c r="G27"/>
      <c r="H27"/>
      <c r="I27"/>
      <c r="J27" s="1"/>
      <c r="K27" s="1"/>
      <c r="L27" s="57">
        <v>2</v>
      </c>
      <c r="M27" s="58" t="s">
        <v>99</v>
      </c>
      <c r="N27" s="51"/>
      <c r="O27" s="51"/>
      <c r="P27" s="50">
        <v>1.5</v>
      </c>
      <c r="Q27" s="51" t="s">
        <v>100</v>
      </c>
      <c r="R27" s="51"/>
      <c r="S27" s="51"/>
      <c r="T27" s="51"/>
      <c r="U27" s="55"/>
      <c r="V27" s="1"/>
      <c r="W27" s="12"/>
      <c r="X27" s="16" t="s">
        <v>58</v>
      </c>
      <c r="Y27" s="17">
        <f>B27/10</f>
        <v>8.6999999999999994E-2</v>
      </c>
      <c r="Z27" s="17">
        <f>C27/10</f>
        <v>0.5</v>
      </c>
      <c r="AA27" s="15"/>
    </row>
    <row r="28" spans="1:27" ht="15" customHeight="1">
      <c r="A28" s="4" t="s">
        <v>16</v>
      </c>
      <c r="B28" s="35">
        <v>3.73</v>
      </c>
      <c r="C28" s="36">
        <v>100</v>
      </c>
      <c r="D28" s="37">
        <v>7.29</v>
      </c>
      <c r="E28" s="38">
        <v>3.71</v>
      </c>
      <c r="F28"/>
      <c r="G28"/>
      <c r="H28"/>
      <c r="I28"/>
      <c r="J28" s="1"/>
      <c r="K28" s="1"/>
      <c r="L28" s="57"/>
      <c r="M28" s="51"/>
      <c r="N28" s="51"/>
      <c r="O28" s="51"/>
      <c r="P28" s="51"/>
      <c r="Q28" s="67"/>
      <c r="R28" s="58"/>
      <c r="S28" s="51"/>
      <c r="T28" s="67"/>
      <c r="U28" s="68"/>
      <c r="V28" s="1"/>
      <c r="W28" s="12"/>
      <c r="X28" s="16" t="s">
        <v>79</v>
      </c>
      <c r="Y28" s="17">
        <f>B28*0.001</f>
        <v>3.7300000000000002E-3</v>
      </c>
      <c r="Z28" s="17">
        <f>C28*0.001</f>
        <v>0.1</v>
      </c>
      <c r="AA28" s="15"/>
    </row>
    <row r="29" spans="1:27" ht="15" customHeight="1">
      <c r="A29" s="4" t="s">
        <v>17</v>
      </c>
      <c r="B29" s="35">
        <v>0.8</v>
      </c>
      <c r="C29" s="36">
        <v>0.25</v>
      </c>
      <c r="D29" s="37">
        <v>0.08</v>
      </c>
      <c r="E29" s="38">
        <v>0.02</v>
      </c>
      <c r="F29"/>
      <c r="G29"/>
      <c r="H29"/>
      <c r="I29"/>
      <c r="J29" s="1"/>
      <c r="K29" s="1"/>
      <c r="L29" s="57">
        <v>3</v>
      </c>
      <c r="M29" s="51" t="s">
        <v>101</v>
      </c>
      <c r="N29" s="51"/>
      <c r="O29" s="51"/>
      <c r="P29" s="51"/>
      <c r="Q29" s="51"/>
      <c r="R29" s="51"/>
      <c r="S29" s="51"/>
      <c r="T29" s="51"/>
      <c r="U29" s="55"/>
      <c r="V29" s="1"/>
      <c r="W29" s="12"/>
      <c r="X29" s="16" t="s">
        <v>17</v>
      </c>
      <c r="Y29" s="17">
        <f>B29</f>
        <v>0.8</v>
      </c>
      <c r="Z29" s="17">
        <f>C29</f>
        <v>0.25</v>
      </c>
      <c r="AA29" s="15"/>
    </row>
    <row r="30" spans="1:27" ht="15" customHeight="1">
      <c r="A30" s="4" t="s">
        <v>18</v>
      </c>
      <c r="B30" s="35">
        <v>0.54</v>
      </c>
      <c r="C30" s="36">
        <v>1.5</v>
      </c>
      <c r="D30" s="37">
        <v>0.51</v>
      </c>
      <c r="E30" s="38">
        <v>0.11</v>
      </c>
      <c r="F30"/>
      <c r="G30"/>
      <c r="H30"/>
      <c r="I30"/>
      <c r="J30" s="1"/>
      <c r="K30" s="1"/>
      <c r="L30" s="57"/>
      <c r="M30" s="51"/>
      <c r="N30" s="78" t="s">
        <v>119</v>
      </c>
      <c r="O30" s="78"/>
      <c r="P30" s="78"/>
      <c r="Q30" s="78"/>
      <c r="R30" s="78"/>
      <c r="S30" s="78"/>
      <c r="T30" s="78"/>
      <c r="U30" s="59"/>
      <c r="V30" s="1"/>
      <c r="W30" s="12"/>
      <c r="X30" s="16" t="s">
        <v>80</v>
      </c>
      <c r="Y30" s="17">
        <f>B30*0.1</f>
        <v>5.4000000000000006E-2</v>
      </c>
      <c r="Z30" s="17">
        <f>C30*0.1</f>
        <v>0.15000000000000002</v>
      </c>
      <c r="AA30" s="15"/>
    </row>
    <row r="31" spans="1:27" ht="15" customHeight="1">
      <c r="A31" s="4" t="s">
        <v>59</v>
      </c>
      <c r="B31" s="35">
        <v>8.5000000000000006E-3</v>
      </c>
      <c r="C31" s="36">
        <v>1.2999999999999999E-2</v>
      </c>
      <c r="D31" s="37">
        <v>4.0000000000000001E-3</v>
      </c>
      <c r="E31" s="38">
        <v>2E-3</v>
      </c>
      <c r="F31"/>
      <c r="G31"/>
      <c r="H31"/>
      <c r="I31"/>
      <c r="J31" s="1"/>
      <c r="K31" s="1"/>
      <c r="L31" s="57"/>
      <c r="M31" s="51"/>
      <c r="N31" s="78"/>
      <c r="O31" s="78"/>
      <c r="P31" s="78"/>
      <c r="Q31" s="78"/>
      <c r="R31" s="78"/>
      <c r="S31" s="78"/>
      <c r="T31" s="78"/>
      <c r="U31" s="59"/>
      <c r="V31" s="1"/>
      <c r="W31" s="12"/>
      <c r="X31" s="16" t="s">
        <v>78</v>
      </c>
      <c r="Y31" s="17">
        <f>B31*10</f>
        <v>8.5000000000000006E-2</v>
      </c>
      <c r="Z31" s="17">
        <f>C31*10</f>
        <v>0.13</v>
      </c>
      <c r="AA31" s="15"/>
    </row>
    <row r="32" spans="1:27" ht="15" customHeight="1">
      <c r="A32" s="4" t="s">
        <v>115</v>
      </c>
      <c r="B32" s="35">
        <v>0.25800000000000001</v>
      </c>
      <c r="C32" s="36">
        <v>0.45</v>
      </c>
      <c r="D32" s="37">
        <v>0.16</v>
      </c>
      <c r="E32" s="38">
        <v>0.04</v>
      </c>
      <c r="F32"/>
      <c r="G32"/>
      <c r="H32"/>
      <c r="I32"/>
      <c r="J32" s="1"/>
      <c r="K32" s="1"/>
      <c r="L32" s="57"/>
      <c r="M32" s="51"/>
      <c r="N32" s="78"/>
      <c r="O32" s="78"/>
      <c r="P32" s="78"/>
      <c r="Q32" s="78"/>
      <c r="R32" s="78"/>
      <c r="S32" s="78"/>
      <c r="T32" s="78"/>
      <c r="U32" s="59"/>
      <c r="V32" s="1"/>
      <c r="W32" s="12"/>
      <c r="X32" s="16" t="s">
        <v>19</v>
      </c>
      <c r="Y32" s="17">
        <f>B32</f>
        <v>0.25800000000000001</v>
      </c>
      <c r="Z32" s="17">
        <f>C32</f>
        <v>0.45</v>
      </c>
      <c r="AA32" s="15"/>
    </row>
    <row r="33" spans="1:27">
      <c r="A33" s="8" t="s">
        <v>114</v>
      </c>
      <c r="B33" s="39">
        <v>1.7999999999999999E-2</v>
      </c>
      <c r="C33" s="40">
        <v>0.4</v>
      </c>
      <c r="D33" s="41">
        <v>0.12</v>
      </c>
      <c r="E33" s="42">
        <v>0.04</v>
      </c>
      <c r="F33" s="10"/>
      <c r="G33" s="10"/>
      <c r="H33" s="1"/>
      <c r="I33" s="1"/>
      <c r="J33" s="1"/>
      <c r="K33" s="1"/>
      <c r="L33" s="57"/>
      <c r="M33" s="51"/>
      <c r="N33" s="51"/>
      <c r="O33" s="51"/>
      <c r="P33" s="51"/>
      <c r="Q33" s="51"/>
      <c r="R33" s="51"/>
      <c r="S33" s="51"/>
      <c r="T33" s="51"/>
      <c r="U33" s="55"/>
      <c r="V33" s="1"/>
      <c r="X33" s="16" t="s">
        <v>113</v>
      </c>
      <c r="Y33" s="17">
        <f>B33</f>
        <v>1.7999999999999999E-2</v>
      </c>
      <c r="Z33" s="17">
        <f>C33</f>
        <v>0.4</v>
      </c>
      <c r="AA33" s="18"/>
    </row>
    <row r="34" spans="1:27">
      <c r="A34" s="2"/>
      <c r="B34" s="2"/>
      <c r="C34" s="2"/>
      <c r="D34" s="30" t="s">
        <v>90</v>
      </c>
      <c r="E34" s="44" t="s">
        <v>117</v>
      </c>
      <c r="F34" s="10"/>
      <c r="G34" s="10"/>
      <c r="H34" s="1"/>
      <c r="I34" s="1"/>
      <c r="J34" s="1"/>
      <c r="K34" s="1"/>
      <c r="L34" s="56">
        <v>4</v>
      </c>
      <c r="M34" s="64" t="s">
        <v>109</v>
      </c>
      <c r="N34" s="64"/>
      <c r="O34" s="64"/>
      <c r="P34" s="64"/>
      <c r="Q34" s="64"/>
      <c r="R34" s="64"/>
      <c r="S34" s="64"/>
      <c r="T34" s="48"/>
      <c r="U34" s="69"/>
      <c r="V34" s="1"/>
    </row>
    <row r="35" spans="1:27" ht="15" customHeight="1">
      <c r="A35" s="2"/>
      <c r="B35" s="2"/>
      <c r="C35" s="2"/>
      <c r="D35" s="2"/>
      <c r="E35" s="2"/>
      <c r="F35" s="10"/>
      <c r="G35" s="10"/>
      <c r="H35" s="1"/>
      <c r="I35" s="1"/>
      <c r="J35" s="1"/>
      <c r="K35" s="1"/>
      <c r="L35" s="56"/>
      <c r="M35" s="65"/>
      <c r="N35" s="64" t="s">
        <v>106</v>
      </c>
      <c r="O35" s="49">
        <v>3050</v>
      </c>
      <c r="P35" s="64" t="s">
        <v>111</v>
      </c>
      <c r="Q35" s="64" t="s">
        <v>108</v>
      </c>
      <c r="R35" s="48"/>
      <c r="S35" s="64"/>
      <c r="T35" s="48"/>
      <c r="U35" s="69"/>
      <c r="V35" s="1"/>
    </row>
    <row r="36" spans="1:27" ht="15" customHeight="1">
      <c r="A36" s="29" t="s">
        <v>91</v>
      </c>
      <c r="B36" s="2"/>
      <c r="C36" s="73" t="s">
        <v>88</v>
      </c>
      <c r="D36" s="73"/>
      <c r="E36" s="73"/>
      <c r="F36" s="10"/>
      <c r="G36" s="10"/>
      <c r="H36" s="1"/>
      <c r="I36" s="1"/>
      <c r="J36" s="1"/>
      <c r="K36" s="1"/>
      <c r="L36" s="56"/>
      <c r="M36" s="64"/>
      <c r="N36" s="64" t="s">
        <v>107</v>
      </c>
      <c r="O36" s="49">
        <v>2950</v>
      </c>
      <c r="P36" s="64" t="s">
        <v>111</v>
      </c>
      <c r="Q36" s="70">
        <f>(O36-O35)/O35</f>
        <v>-3.2786885245901641E-2</v>
      </c>
      <c r="R36" s="71" t="s">
        <v>110</v>
      </c>
      <c r="S36" s="48"/>
      <c r="T36" s="48"/>
      <c r="U36" s="69"/>
      <c r="V36" s="1"/>
    </row>
    <row r="37" spans="1:27">
      <c r="A37" s="23" t="s">
        <v>77</v>
      </c>
      <c r="B37" s="28" t="s">
        <v>83</v>
      </c>
      <c r="C37" s="28" t="s">
        <v>84</v>
      </c>
      <c r="D37" s="28" t="s">
        <v>85</v>
      </c>
      <c r="E37" s="28" t="s">
        <v>86</v>
      </c>
      <c r="F37"/>
      <c r="G37" s="6"/>
      <c r="H37" s="1"/>
      <c r="I37" s="1"/>
      <c r="J37" s="1"/>
      <c r="K37" s="1"/>
      <c r="L37" s="57"/>
      <c r="M37" s="51"/>
      <c r="N37" s="51"/>
      <c r="O37" s="51"/>
      <c r="P37" s="51"/>
      <c r="Q37" s="67"/>
      <c r="R37" s="58"/>
      <c r="S37" s="51"/>
      <c r="T37" s="67"/>
      <c r="U37" s="68"/>
      <c r="V37" s="1"/>
      <c r="X37" s="19" t="s">
        <v>76</v>
      </c>
      <c r="Y37" s="20" t="s">
        <v>37</v>
      </c>
    </row>
    <row r="38" spans="1:27" ht="15" customHeight="1">
      <c r="A38" s="3" t="s">
        <v>22</v>
      </c>
      <c r="B38" s="31">
        <v>351.2</v>
      </c>
      <c r="C38" s="32">
        <v>1000</v>
      </c>
      <c r="D38" s="33">
        <v>375</v>
      </c>
      <c r="E38" s="34">
        <v>121</v>
      </c>
      <c r="F38"/>
      <c r="G38" s="7"/>
      <c r="H38" s="1"/>
      <c r="I38" s="1"/>
      <c r="J38" s="1"/>
      <c r="K38" s="1"/>
      <c r="L38" s="57">
        <v>5</v>
      </c>
      <c r="M38" s="51" t="s">
        <v>104</v>
      </c>
      <c r="N38" s="51"/>
      <c r="O38" s="51"/>
      <c r="P38" s="51"/>
      <c r="Q38" s="51"/>
      <c r="R38" s="51"/>
      <c r="S38" s="51"/>
      <c r="T38" s="51"/>
      <c r="U38" s="55"/>
      <c r="V38" s="1"/>
      <c r="X38" s="21" t="s">
        <v>61</v>
      </c>
      <c r="Y38" s="22">
        <f t="shared" ref="Y38:Y52" si="1">(B38-D38)/E38</f>
        <v>-0.19669421487603314</v>
      </c>
    </row>
    <row r="39" spans="1:27" ht="15" customHeight="1">
      <c r="A39" s="4" t="s">
        <v>23</v>
      </c>
      <c r="B39" s="35">
        <v>159.1</v>
      </c>
      <c r="C39" s="36">
        <v>1000</v>
      </c>
      <c r="D39" s="37">
        <v>300</v>
      </c>
      <c r="E39" s="38">
        <v>60</v>
      </c>
      <c r="F39"/>
      <c r="G39" s="7"/>
      <c r="H39" s="1"/>
      <c r="I39" s="1"/>
      <c r="J39" s="1"/>
      <c r="K39" s="1"/>
      <c r="L39" s="57"/>
      <c r="M39" s="51"/>
      <c r="N39" s="79"/>
      <c r="O39" s="80"/>
      <c r="P39" s="80"/>
      <c r="Q39" s="80"/>
      <c r="R39" s="80"/>
      <c r="S39" s="80"/>
      <c r="T39" s="81"/>
      <c r="U39" s="55"/>
      <c r="V39" s="1"/>
      <c r="X39" s="21" t="s">
        <v>62</v>
      </c>
      <c r="Y39" s="22">
        <f t="shared" si="1"/>
        <v>-2.3483333333333336</v>
      </c>
    </row>
    <row r="40" spans="1:27" ht="15" customHeight="1">
      <c r="A40" s="4" t="s">
        <v>24</v>
      </c>
      <c r="B40" s="35">
        <v>355.9</v>
      </c>
      <c r="C40" s="36">
        <v>250</v>
      </c>
      <c r="D40" s="37">
        <v>99</v>
      </c>
      <c r="E40" s="38">
        <v>32</v>
      </c>
      <c r="F40"/>
      <c r="G40" s="7"/>
      <c r="H40" s="1"/>
      <c r="I40" s="1"/>
      <c r="J40" s="1"/>
      <c r="K40" s="1"/>
      <c r="L40" s="57"/>
      <c r="M40" s="51"/>
      <c r="N40" s="82"/>
      <c r="O40" s="83"/>
      <c r="P40" s="83"/>
      <c r="Q40" s="83"/>
      <c r="R40" s="83"/>
      <c r="S40" s="83"/>
      <c r="T40" s="84"/>
      <c r="U40" s="55"/>
      <c r="V40" s="1"/>
      <c r="X40" s="21" t="s">
        <v>63</v>
      </c>
      <c r="Y40" s="22">
        <f t="shared" si="1"/>
        <v>8.0281249999999993</v>
      </c>
    </row>
    <row r="41" spans="1:27" ht="15" customHeight="1">
      <c r="A41" s="4" t="s">
        <v>25</v>
      </c>
      <c r="B41" s="35">
        <v>473.3</v>
      </c>
      <c r="C41" s="36">
        <v>350</v>
      </c>
      <c r="D41" s="37">
        <v>196</v>
      </c>
      <c r="E41" s="38">
        <v>54</v>
      </c>
      <c r="F41"/>
      <c r="G41" s="7"/>
      <c r="H41" s="1"/>
      <c r="I41" s="1"/>
      <c r="J41" s="1"/>
      <c r="K41" s="1"/>
      <c r="L41" s="57"/>
      <c r="M41" s="51"/>
      <c r="N41" s="85"/>
      <c r="O41" s="86"/>
      <c r="P41" s="86"/>
      <c r="Q41" s="86"/>
      <c r="R41" s="86"/>
      <c r="S41" s="86"/>
      <c r="T41" s="87"/>
      <c r="U41" s="55"/>
      <c r="V41" s="1"/>
      <c r="X41" s="21" t="s">
        <v>64</v>
      </c>
      <c r="Y41" s="22">
        <f t="shared" si="1"/>
        <v>5.1351851851851853</v>
      </c>
    </row>
    <row r="42" spans="1:27" ht="15" customHeight="1">
      <c r="A42" s="4" t="s">
        <v>26</v>
      </c>
      <c r="B42" s="35">
        <v>67.2</v>
      </c>
      <c r="C42" s="36">
        <v>120</v>
      </c>
      <c r="D42" s="37">
        <v>51</v>
      </c>
      <c r="E42" s="38">
        <v>10</v>
      </c>
      <c r="F42"/>
      <c r="G42" s="7"/>
      <c r="H42" s="1"/>
      <c r="I42" s="1"/>
      <c r="J42" s="1"/>
      <c r="K42" s="1"/>
      <c r="L42" s="60"/>
      <c r="M42" s="61"/>
      <c r="N42" s="61"/>
      <c r="O42" s="61"/>
      <c r="P42" s="61"/>
      <c r="Q42" s="61"/>
      <c r="R42" s="61"/>
      <c r="S42" s="61"/>
      <c r="T42" s="61"/>
      <c r="U42" s="62"/>
      <c r="V42" s="1"/>
      <c r="X42" s="21" t="s">
        <v>65</v>
      </c>
      <c r="Y42" s="22">
        <f t="shared" si="1"/>
        <v>1.6200000000000003</v>
      </c>
    </row>
    <row r="43" spans="1:27" ht="15" customHeight="1">
      <c r="A43" s="4" t="s">
        <v>27</v>
      </c>
      <c r="B43" s="35">
        <v>262.3</v>
      </c>
      <c r="C43" s="36">
        <v>800</v>
      </c>
      <c r="D43" s="37">
        <v>108</v>
      </c>
      <c r="E43" s="38">
        <v>48</v>
      </c>
      <c r="F43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X43" s="21" t="s">
        <v>66</v>
      </c>
      <c r="Y43" s="22">
        <f t="shared" si="1"/>
        <v>3.2145833333333336</v>
      </c>
    </row>
    <row r="44" spans="1:27" ht="15" customHeight="1">
      <c r="A44" s="4" t="s">
        <v>28</v>
      </c>
      <c r="B44" s="35">
        <v>23.9</v>
      </c>
      <c r="C44" s="36"/>
      <c r="D44" s="37">
        <v>47</v>
      </c>
      <c r="E44" s="38">
        <v>20</v>
      </c>
      <c r="F44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X44" s="21" t="s">
        <v>67</v>
      </c>
      <c r="Y44" s="22">
        <f t="shared" si="1"/>
        <v>-1.155</v>
      </c>
    </row>
    <row r="45" spans="1:27" ht="15" customHeight="1">
      <c r="A45" s="4" t="s">
        <v>29</v>
      </c>
      <c r="B45" s="35">
        <v>163.6</v>
      </c>
      <c r="C45" s="36">
        <v>800</v>
      </c>
      <c r="D45" s="37">
        <v>306</v>
      </c>
      <c r="E45" s="38">
        <v>71</v>
      </c>
      <c r="F45"/>
      <c r="G45" s="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X45" s="21" t="s">
        <v>68</v>
      </c>
      <c r="Y45" s="22">
        <f t="shared" si="1"/>
        <v>-2.0056338028169014</v>
      </c>
    </row>
    <row r="46" spans="1:27" ht="15" customHeight="1">
      <c r="A46" s="4" t="s">
        <v>30</v>
      </c>
      <c r="B46" s="35">
        <v>5.9</v>
      </c>
      <c r="C46" s="36">
        <v>10</v>
      </c>
      <c r="D46" s="37">
        <v>0.5</v>
      </c>
      <c r="E46" s="38">
        <v>0.2</v>
      </c>
      <c r="F46"/>
      <c r="G46" s="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X46" s="21" t="s">
        <v>69</v>
      </c>
      <c r="Y46" s="22">
        <f t="shared" si="1"/>
        <v>27</v>
      </c>
    </row>
    <row r="47" spans="1:27" ht="15" customHeight="1">
      <c r="A47" s="4" t="s">
        <v>31</v>
      </c>
      <c r="B47" s="35">
        <v>188.6</v>
      </c>
      <c r="C47" s="36">
        <v>350</v>
      </c>
      <c r="D47" s="37">
        <v>91</v>
      </c>
      <c r="E47" s="38">
        <v>36</v>
      </c>
      <c r="F47"/>
      <c r="G47" s="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X47" s="21" t="s">
        <v>70</v>
      </c>
      <c r="Y47" s="22">
        <f t="shared" si="1"/>
        <v>2.7111111111111108</v>
      </c>
    </row>
    <row r="48" spans="1:27" ht="15" customHeight="1">
      <c r="A48" s="4" t="s">
        <v>32</v>
      </c>
      <c r="B48" s="35">
        <v>48.3</v>
      </c>
      <c r="C48" s="36">
        <v>50</v>
      </c>
      <c r="D48" s="37">
        <v>20</v>
      </c>
      <c r="E48" s="38">
        <v>5</v>
      </c>
      <c r="F48"/>
      <c r="G48" s="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X48" s="21" t="s">
        <v>71</v>
      </c>
      <c r="Y48" s="22">
        <f t="shared" si="1"/>
        <v>5.6599999999999993</v>
      </c>
    </row>
    <row r="49" spans="1:25" ht="15" customHeight="1">
      <c r="A49" s="4" t="s">
        <v>33</v>
      </c>
      <c r="B49" s="35">
        <v>37</v>
      </c>
      <c r="C49" s="36">
        <v>100</v>
      </c>
      <c r="D49" s="37">
        <v>10</v>
      </c>
      <c r="E49" s="38">
        <v>6</v>
      </c>
      <c r="F49"/>
      <c r="G49" s="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X49" s="21" t="s">
        <v>72</v>
      </c>
      <c r="Y49" s="22">
        <f t="shared" si="1"/>
        <v>4.5</v>
      </c>
    </row>
    <row r="50" spans="1:25" ht="15" customHeight="1">
      <c r="A50" s="4" t="s">
        <v>34</v>
      </c>
      <c r="B50" s="35">
        <v>22.5</v>
      </c>
      <c r="C50" s="36">
        <v>40</v>
      </c>
      <c r="D50" s="37">
        <v>11</v>
      </c>
      <c r="E50" s="38">
        <v>5</v>
      </c>
      <c r="F50"/>
      <c r="G50" s="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X50" s="21" t="s">
        <v>73</v>
      </c>
      <c r="Y50" s="22">
        <f t="shared" si="1"/>
        <v>2.2999999999999998</v>
      </c>
    </row>
    <row r="51" spans="1:25" ht="15" customHeight="1">
      <c r="A51" s="4" t="s">
        <v>35</v>
      </c>
      <c r="B51" s="35">
        <v>0.16</v>
      </c>
      <c r="C51" s="36">
        <v>1.1000000000000001</v>
      </c>
      <c r="D51" s="37">
        <v>0.2</v>
      </c>
      <c r="E51" s="38">
        <v>0.08</v>
      </c>
      <c r="F51"/>
      <c r="G51" s="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X51" s="21" t="s">
        <v>74</v>
      </c>
      <c r="Y51" s="22">
        <f t="shared" si="1"/>
        <v>-0.50000000000000011</v>
      </c>
    </row>
    <row r="52" spans="1:25" ht="15" customHeight="1">
      <c r="A52" s="5" t="s">
        <v>36</v>
      </c>
      <c r="B52" s="39">
        <v>3.81</v>
      </c>
      <c r="C52" s="40">
        <v>100</v>
      </c>
      <c r="D52" s="41">
        <v>18</v>
      </c>
      <c r="E52" s="42">
        <v>5</v>
      </c>
      <c r="F52"/>
      <c r="G52" s="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X52" s="21" t="s">
        <v>75</v>
      </c>
      <c r="Y52" s="22">
        <f t="shared" si="1"/>
        <v>-2.8380000000000001</v>
      </c>
    </row>
    <row r="53" spans="1:25">
      <c r="A53"/>
      <c r="B53"/>
      <c r="C53"/>
      <c r="D53" s="30" t="s">
        <v>90</v>
      </c>
      <c r="E53" s="44" t="s">
        <v>89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5" ht="11.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5" ht="17.100000000000001" customHeight="1">
      <c r="A55" s="24" t="s">
        <v>92</v>
      </c>
      <c r="B55" s="9"/>
      <c r="C55" s="9"/>
      <c r="D55" s="9"/>
      <c r="E55" s="9"/>
      <c r="F55" s="9"/>
      <c r="G55" s="9"/>
      <c r="H55" s="9"/>
      <c r="I55" s="9"/>
      <c r="J55" s="2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</row>
  </sheetData>
  <mergeCells count="5">
    <mergeCell ref="A1:J1"/>
    <mergeCell ref="A2:J2"/>
    <mergeCell ref="C5:E5"/>
    <mergeCell ref="N30:T32"/>
    <mergeCell ref="N39:T41"/>
  </mergeCells>
  <phoneticPr fontId="1"/>
  <pageMargins left="0.7" right="0.7" top="0.75" bottom="0.47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5"/>
  <sheetViews>
    <sheetView tabSelected="1" zoomScaleNormal="100" workbookViewId="0">
      <selection activeCell="L1" sqref="L1"/>
    </sheetView>
  </sheetViews>
  <sheetFormatPr defaultRowHeight="13.5"/>
  <cols>
    <col min="1" max="1" width="11.5" style="11" customWidth="1"/>
    <col min="2" max="5" width="7.875" style="11" customWidth="1"/>
    <col min="6" max="10" width="9" style="11" customWidth="1"/>
    <col min="11" max="11" width="4.125" style="11" customWidth="1"/>
    <col min="12" max="12" width="4.875" style="11" customWidth="1"/>
    <col min="13" max="13" width="4.5" style="11" customWidth="1"/>
    <col min="14" max="20" width="9" style="11" customWidth="1"/>
    <col min="21" max="21" width="6.75" style="11" customWidth="1"/>
    <col min="22" max="22" width="3.25" style="11" customWidth="1"/>
    <col min="23" max="23" width="9" style="11"/>
    <col min="24" max="24" width="16.75" style="11" bestFit="1" customWidth="1"/>
    <col min="25" max="25" width="15.5" style="11" bestFit="1" customWidth="1"/>
    <col min="26" max="26" width="13.375" style="11" bestFit="1" customWidth="1"/>
    <col min="27" max="16384" width="9" style="11"/>
  </cols>
  <sheetData>
    <row r="1" spans="1:27" ht="14.25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27"/>
      <c r="L1" s="27"/>
      <c r="M1" s="47"/>
      <c r="N1" s="27"/>
      <c r="O1" s="27"/>
      <c r="P1" s="27"/>
      <c r="Q1" s="27"/>
      <c r="R1" s="27"/>
      <c r="S1" s="27"/>
      <c r="T1" s="27"/>
      <c r="U1" s="47"/>
      <c r="V1" s="27"/>
    </row>
    <row r="2" spans="1:27" ht="15" customHeight="1">
      <c r="A2" s="75"/>
      <c r="B2" s="76"/>
      <c r="C2" s="76"/>
      <c r="D2" s="76"/>
      <c r="E2" s="76"/>
      <c r="F2" s="76"/>
      <c r="G2" s="76"/>
      <c r="H2" s="76"/>
      <c r="I2" s="76"/>
      <c r="J2" s="7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7" ht="15.75" customHeight="1">
      <c r="A3" s="26" t="s">
        <v>81</v>
      </c>
      <c r="B3" s="43"/>
      <c r="C3" s="26" t="s">
        <v>82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7" ht="15.75" customHeight="1">
      <c r="A5" s="29" t="s">
        <v>87</v>
      </c>
      <c r="B5" s="2"/>
      <c r="C5" s="77" t="s">
        <v>88</v>
      </c>
      <c r="D5" s="77"/>
      <c r="E5" s="7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7">
      <c r="A6" s="23" t="s">
        <v>77</v>
      </c>
      <c r="B6" s="28" t="s">
        <v>83</v>
      </c>
      <c r="C6" s="28" t="s">
        <v>84</v>
      </c>
      <c r="D6" s="28" t="s">
        <v>85</v>
      </c>
      <c r="E6" s="28" t="s">
        <v>86</v>
      </c>
      <c r="F6"/>
      <c r="G6"/>
      <c r="H6"/>
      <c r="I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2"/>
      <c r="X6" s="13" t="s">
        <v>60</v>
      </c>
      <c r="Y6" s="14" t="s">
        <v>20</v>
      </c>
      <c r="Z6" s="14" t="s">
        <v>21</v>
      </c>
      <c r="AA6" s="15"/>
    </row>
    <row r="7" spans="1:27" ht="15" customHeight="1">
      <c r="A7" s="3" t="s">
        <v>0</v>
      </c>
      <c r="B7" s="31"/>
      <c r="C7" s="32"/>
      <c r="D7" s="33"/>
      <c r="E7" s="34"/>
      <c r="F7"/>
      <c r="G7"/>
      <c r="H7"/>
      <c r="I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2"/>
      <c r="X7" s="16" t="s">
        <v>48</v>
      </c>
      <c r="Y7" s="17">
        <f>B7/100</f>
        <v>0</v>
      </c>
      <c r="Z7" s="17">
        <f>C7/100</f>
        <v>0</v>
      </c>
      <c r="AA7" s="15"/>
    </row>
    <row r="8" spans="1:27" ht="15" customHeight="1">
      <c r="A8" s="4" t="s">
        <v>1</v>
      </c>
      <c r="B8" s="35"/>
      <c r="C8" s="36"/>
      <c r="D8" s="37"/>
      <c r="E8" s="38"/>
      <c r="F8"/>
      <c r="G8"/>
      <c r="H8"/>
      <c r="I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2"/>
      <c r="X8" s="16" t="s">
        <v>49</v>
      </c>
      <c r="Y8" s="17">
        <f>B8/100</f>
        <v>0</v>
      </c>
      <c r="Z8" s="17">
        <f>C8/100</f>
        <v>0</v>
      </c>
      <c r="AA8" s="15"/>
    </row>
    <row r="9" spans="1:27" ht="15" customHeight="1">
      <c r="A9" s="4" t="s">
        <v>2</v>
      </c>
      <c r="B9" s="35"/>
      <c r="C9" s="36"/>
      <c r="D9" s="37"/>
      <c r="E9" s="38"/>
      <c r="F9"/>
      <c r="G9"/>
      <c r="H9"/>
      <c r="I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2"/>
      <c r="X9" s="16" t="s">
        <v>50</v>
      </c>
      <c r="Y9" s="17">
        <f>B9/10</f>
        <v>0</v>
      </c>
      <c r="Z9" s="17">
        <f>C9/10</f>
        <v>0</v>
      </c>
      <c r="AA9" s="15"/>
    </row>
    <row r="10" spans="1:27" ht="15" customHeight="1">
      <c r="A10" s="4" t="s">
        <v>3</v>
      </c>
      <c r="B10" s="35"/>
      <c r="C10" s="36"/>
      <c r="D10" s="37"/>
      <c r="E10" s="38"/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2"/>
      <c r="X10" s="16" t="s">
        <v>3</v>
      </c>
      <c r="Y10" s="17">
        <f>B10</f>
        <v>0</v>
      </c>
      <c r="Z10" s="17">
        <f>C10</f>
        <v>0</v>
      </c>
      <c r="AA10" s="15"/>
    </row>
    <row r="11" spans="1:27" ht="15" customHeight="1">
      <c r="A11" s="4" t="s">
        <v>4</v>
      </c>
      <c r="B11" s="35"/>
      <c r="C11" s="36"/>
      <c r="D11" s="37"/>
      <c r="E11" s="38"/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2"/>
      <c r="X11" s="16" t="s">
        <v>41</v>
      </c>
      <c r="Y11" s="17">
        <f>B11</f>
        <v>0</v>
      </c>
      <c r="Z11" s="17">
        <f>C11</f>
        <v>0</v>
      </c>
      <c r="AA11" s="15"/>
    </row>
    <row r="12" spans="1:27" ht="15" customHeight="1">
      <c r="A12" s="4" t="s">
        <v>39</v>
      </c>
      <c r="B12" s="35"/>
      <c r="C12" s="36"/>
      <c r="D12" s="37"/>
      <c r="E12" s="38"/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2"/>
      <c r="X12" s="16" t="s">
        <v>40</v>
      </c>
      <c r="Y12" s="17">
        <f>B12/2</f>
        <v>0</v>
      </c>
      <c r="Z12" s="17">
        <f>C12/2</f>
        <v>0</v>
      </c>
      <c r="AA12" s="15"/>
    </row>
    <row r="13" spans="1:27" ht="15" customHeight="1">
      <c r="A13" s="4" t="s">
        <v>5</v>
      </c>
      <c r="B13" s="35"/>
      <c r="C13" s="36"/>
      <c r="D13" s="37"/>
      <c r="E13" s="38"/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2"/>
      <c r="X13" s="16" t="s">
        <v>42</v>
      </c>
      <c r="Y13" s="17">
        <f>B13</f>
        <v>0</v>
      </c>
      <c r="Z13" s="17">
        <f>C13</f>
        <v>0</v>
      </c>
      <c r="AA13" s="15"/>
    </row>
    <row r="14" spans="1:27" ht="15" customHeight="1">
      <c r="A14" s="4" t="s">
        <v>52</v>
      </c>
      <c r="B14" s="35"/>
      <c r="C14" s="36"/>
      <c r="D14" s="37"/>
      <c r="E14" s="38"/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2"/>
      <c r="X14" s="16" t="s">
        <v>51</v>
      </c>
      <c r="Y14" s="17">
        <f>B14/2</f>
        <v>0</v>
      </c>
      <c r="Z14" s="17">
        <f>C14/2</f>
        <v>0</v>
      </c>
      <c r="AA14" s="15"/>
    </row>
    <row r="15" spans="1:27" ht="15" customHeight="1">
      <c r="A15" s="4" t="s">
        <v>6</v>
      </c>
      <c r="B15" s="35"/>
      <c r="C15" s="36"/>
      <c r="D15" s="37"/>
      <c r="E15" s="38"/>
      <c r="F15"/>
      <c r="G15"/>
      <c r="H15"/>
      <c r="I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2"/>
      <c r="X15" s="16" t="s">
        <v>43</v>
      </c>
      <c r="Y15" s="17">
        <f t="shared" ref="Y15:Z23" si="0">B15</f>
        <v>0</v>
      </c>
      <c r="Z15" s="17">
        <f t="shared" si="0"/>
        <v>0</v>
      </c>
      <c r="AA15" s="15"/>
    </row>
    <row r="16" spans="1:27" ht="15" customHeight="1">
      <c r="A16" s="4" t="s">
        <v>7</v>
      </c>
      <c r="B16" s="35"/>
      <c r="C16" s="36"/>
      <c r="D16" s="37"/>
      <c r="E16" s="38"/>
      <c r="F16"/>
      <c r="G16"/>
      <c r="H16"/>
      <c r="I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2"/>
      <c r="X16" s="16" t="s">
        <v>7</v>
      </c>
      <c r="Y16" s="17">
        <f t="shared" si="0"/>
        <v>0</v>
      </c>
      <c r="Z16" s="17">
        <f t="shared" si="0"/>
        <v>0</v>
      </c>
      <c r="AA16" s="15"/>
    </row>
    <row r="17" spans="1:27" ht="15" customHeight="1">
      <c r="A17" s="4" t="s">
        <v>8</v>
      </c>
      <c r="B17" s="35"/>
      <c r="C17" s="36"/>
      <c r="D17" s="37"/>
      <c r="E17" s="38"/>
      <c r="F17"/>
      <c r="G17"/>
      <c r="H17"/>
      <c r="I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2"/>
      <c r="X17" s="16" t="s">
        <v>44</v>
      </c>
      <c r="Y17" s="17">
        <f t="shared" si="0"/>
        <v>0</v>
      </c>
      <c r="Z17" s="17">
        <f t="shared" si="0"/>
        <v>0</v>
      </c>
      <c r="AA17" s="15"/>
    </row>
    <row r="18" spans="1:27" ht="15" customHeight="1">
      <c r="A18" s="4" t="s">
        <v>53</v>
      </c>
      <c r="B18" s="35"/>
      <c r="C18" s="36"/>
      <c r="D18" s="37"/>
      <c r="E18" s="38"/>
      <c r="F18"/>
      <c r="G18"/>
      <c r="H18"/>
      <c r="I1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  <c r="X18" s="16" t="s">
        <v>53</v>
      </c>
      <c r="Y18" s="17">
        <f t="shared" si="0"/>
        <v>0</v>
      </c>
      <c r="Z18" s="17">
        <f t="shared" si="0"/>
        <v>0</v>
      </c>
      <c r="AA18" s="15"/>
    </row>
    <row r="19" spans="1:27" ht="15" customHeight="1">
      <c r="A19" s="4" t="s">
        <v>9</v>
      </c>
      <c r="B19" s="35"/>
      <c r="C19" s="36"/>
      <c r="D19" s="37"/>
      <c r="E19" s="38"/>
      <c r="F19"/>
      <c r="G19"/>
      <c r="H19"/>
      <c r="I19"/>
      <c r="J19" s="1"/>
      <c r="K19" s="48"/>
      <c r="L19" s="66" t="s">
        <v>105</v>
      </c>
      <c r="M19" s="52" t="s">
        <v>103</v>
      </c>
      <c r="N19" s="63"/>
      <c r="O19" s="63"/>
      <c r="P19" s="63"/>
      <c r="Q19" s="63"/>
      <c r="R19" s="63"/>
      <c r="S19" s="63"/>
      <c r="T19" s="63"/>
      <c r="U19" s="53"/>
      <c r="V19" s="1"/>
      <c r="W19" s="12"/>
      <c r="X19" s="16" t="s">
        <v>45</v>
      </c>
      <c r="Y19" s="17">
        <f t="shared" si="0"/>
        <v>0</v>
      </c>
      <c r="Z19" s="17">
        <f t="shared" si="0"/>
        <v>0</v>
      </c>
      <c r="AA19" s="15"/>
    </row>
    <row r="20" spans="1:27" ht="15" customHeight="1">
      <c r="A20" s="4" t="s">
        <v>10</v>
      </c>
      <c r="B20" s="35"/>
      <c r="C20" s="36"/>
      <c r="D20" s="37"/>
      <c r="E20" s="38"/>
      <c r="F20"/>
      <c r="G20"/>
      <c r="H20"/>
      <c r="I20"/>
      <c r="J20" s="1"/>
      <c r="K20" s="48"/>
      <c r="L20" s="54">
        <v>1</v>
      </c>
      <c r="M20" s="64" t="s">
        <v>97</v>
      </c>
      <c r="N20" s="64"/>
      <c r="O20" s="64"/>
      <c r="P20" s="51"/>
      <c r="Q20" s="51"/>
      <c r="R20" s="51"/>
      <c r="S20" s="51"/>
      <c r="T20" s="51"/>
      <c r="U20" s="55"/>
      <c r="V20" s="1"/>
      <c r="W20" s="12"/>
      <c r="X20" s="16" t="s">
        <v>46</v>
      </c>
      <c r="Y20" s="17">
        <f t="shared" si="0"/>
        <v>0</v>
      </c>
      <c r="Z20" s="17">
        <f t="shared" si="0"/>
        <v>0</v>
      </c>
      <c r="AA20" s="15"/>
    </row>
    <row r="21" spans="1:27" ht="15" customHeight="1">
      <c r="A21" s="4" t="s">
        <v>11</v>
      </c>
      <c r="B21" s="35"/>
      <c r="C21" s="36"/>
      <c r="D21" s="37"/>
      <c r="E21" s="38"/>
      <c r="F21"/>
      <c r="G21"/>
      <c r="H21"/>
      <c r="I21"/>
      <c r="J21" s="1"/>
      <c r="K21" s="48"/>
      <c r="L21" s="56"/>
      <c r="M21" s="64"/>
      <c r="N21" s="64" t="s">
        <v>112</v>
      </c>
      <c r="O21" s="64"/>
      <c r="P21" s="51"/>
      <c r="Q21" s="51"/>
      <c r="R21" s="51"/>
      <c r="S21" s="51"/>
      <c r="T21" s="51"/>
      <c r="U21" s="55"/>
      <c r="V21" s="1"/>
      <c r="W21" s="12"/>
      <c r="X21" s="16" t="s">
        <v>47</v>
      </c>
      <c r="Y21" s="17">
        <f t="shared" si="0"/>
        <v>0</v>
      </c>
      <c r="Z21" s="17">
        <f t="shared" si="0"/>
        <v>0</v>
      </c>
      <c r="AA21" s="15"/>
    </row>
    <row r="22" spans="1:27" ht="15" customHeight="1">
      <c r="A22" s="4" t="s">
        <v>54</v>
      </c>
      <c r="B22" s="35"/>
      <c r="C22" s="36"/>
      <c r="D22" s="37"/>
      <c r="E22" s="38"/>
      <c r="F22"/>
      <c r="G22"/>
      <c r="H22"/>
      <c r="I22"/>
      <c r="J22" s="1"/>
      <c r="K22" s="48"/>
      <c r="L22" s="57"/>
      <c r="M22" s="49"/>
      <c r="N22" s="58" t="s">
        <v>102</v>
      </c>
      <c r="O22" s="64"/>
      <c r="P22" s="51"/>
      <c r="Q22" s="51"/>
      <c r="R22" s="51"/>
      <c r="S22" s="51"/>
      <c r="T22" s="51"/>
      <c r="U22" s="55"/>
      <c r="V22" s="1"/>
      <c r="W22" s="12"/>
      <c r="X22" s="16" t="s">
        <v>54</v>
      </c>
      <c r="Y22" s="17">
        <f t="shared" si="0"/>
        <v>0</v>
      </c>
      <c r="Z22" s="17">
        <f t="shared" si="0"/>
        <v>0</v>
      </c>
      <c r="AA22" s="15"/>
    </row>
    <row r="23" spans="1:27" ht="15" customHeight="1">
      <c r="A23" s="4" t="s">
        <v>12</v>
      </c>
      <c r="B23" s="35"/>
      <c r="C23" s="36"/>
      <c r="D23" s="37"/>
      <c r="E23" s="38"/>
      <c r="F23"/>
      <c r="G23"/>
      <c r="H23"/>
      <c r="I23"/>
      <c r="J23" s="1"/>
      <c r="K23" s="48"/>
      <c r="L23" s="57"/>
      <c r="M23" s="50"/>
      <c r="N23" s="51" t="s">
        <v>95</v>
      </c>
      <c r="O23" s="64"/>
      <c r="P23" s="51"/>
      <c r="Q23" s="51"/>
      <c r="R23" s="51"/>
      <c r="S23" s="51"/>
      <c r="T23" s="51"/>
      <c r="U23" s="55"/>
      <c r="V23" s="1"/>
      <c r="W23" s="12"/>
      <c r="X23" s="16" t="s">
        <v>12</v>
      </c>
      <c r="Y23" s="17">
        <f t="shared" si="0"/>
        <v>0</v>
      </c>
      <c r="Z23" s="17">
        <f t="shared" si="0"/>
        <v>0</v>
      </c>
      <c r="AA23" s="15"/>
    </row>
    <row r="24" spans="1:27" ht="15" customHeight="1">
      <c r="A24" s="4" t="s">
        <v>13</v>
      </c>
      <c r="B24" s="35"/>
      <c r="C24" s="36"/>
      <c r="D24" s="37"/>
      <c r="E24" s="38"/>
      <c r="F24"/>
      <c r="G24"/>
      <c r="H24"/>
      <c r="I24"/>
      <c r="J24" s="1"/>
      <c r="K24" s="1"/>
      <c r="L24" s="57"/>
      <c r="M24" s="50"/>
      <c r="N24" s="51" t="s">
        <v>96</v>
      </c>
      <c r="O24" s="51"/>
      <c r="P24" s="51"/>
      <c r="Q24" s="51"/>
      <c r="R24" s="51"/>
      <c r="S24" s="51"/>
      <c r="T24" s="51"/>
      <c r="U24" s="55"/>
      <c r="V24" s="1"/>
      <c r="W24" s="12"/>
      <c r="X24" s="16" t="s">
        <v>55</v>
      </c>
      <c r="Y24" s="17">
        <f>B24/10</f>
        <v>0</v>
      </c>
      <c r="Z24" s="17">
        <f>C24/10</f>
        <v>0</v>
      </c>
      <c r="AA24" s="15"/>
    </row>
    <row r="25" spans="1:27" ht="15" customHeight="1">
      <c r="A25" s="4" t="s">
        <v>56</v>
      </c>
      <c r="B25" s="35"/>
      <c r="C25" s="36"/>
      <c r="D25" s="37"/>
      <c r="E25" s="38"/>
      <c r="F25"/>
      <c r="G25"/>
      <c r="H25"/>
      <c r="I25"/>
      <c r="J25" s="1"/>
      <c r="K25" s="1"/>
      <c r="L25" s="57"/>
      <c r="M25" s="50"/>
      <c r="N25" s="51" t="s">
        <v>98</v>
      </c>
      <c r="O25" s="51"/>
      <c r="P25" s="51"/>
      <c r="Q25" s="51"/>
      <c r="R25" s="51"/>
      <c r="S25" s="51"/>
      <c r="T25" s="51"/>
      <c r="U25" s="55"/>
      <c r="V25" s="1"/>
      <c r="W25" s="12"/>
      <c r="X25" s="16" t="s">
        <v>56</v>
      </c>
      <c r="Y25" s="17">
        <f>B25</f>
        <v>0</v>
      </c>
      <c r="Z25" s="17">
        <f>C25</f>
        <v>0</v>
      </c>
      <c r="AA25" s="15"/>
    </row>
    <row r="26" spans="1:27" ht="15" customHeight="1">
      <c r="A26" s="4" t="s">
        <v>14</v>
      </c>
      <c r="B26" s="35"/>
      <c r="C26" s="36"/>
      <c r="D26" s="37"/>
      <c r="E26" s="38"/>
      <c r="F26"/>
      <c r="G26"/>
      <c r="H26"/>
      <c r="I26"/>
      <c r="J26" s="1"/>
      <c r="K26" s="1"/>
      <c r="L26" s="57"/>
      <c r="M26" s="51"/>
      <c r="N26" s="51"/>
      <c r="O26" s="51"/>
      <c r="P26" s="51"/>
      <c r="Q26" s="51"/>
      <c r="R26" s="51"/>
      <c r="S26" s="51"/>
      <c r="T26" s="51"/>
      <c r="U26" s="55"/>
      <c r="V26" s="1"/>
      <c r="W26" s="12"/>
      <c r="X26" s="16" t="s">
        <v>57</v>
      </c>
      <c r="Y26" s="17">
        <f>B26/10</f>
        <v>0</v>
      </c>
      <c r="Z26" s="17">
        <f>C26/10</f>
        <v>0</v>
      </c>
      <c r="AA26" s="15"/>
    </row>
    <row r="27" spans="1:27" ht="15" customHeight="1">
      <c r="A27" s="4" t="s">
        <v>15</v>
      </c>
      <c r="B27" s="35"/>
      <c r="C27" s="36"/>
      <c r="D27" s="37"/>
      <c r="E27" s="38"/>
      <c r="F27"/>
      <c r="G27"/>
      <c r="H27"/>
      <c r="I27"/>
      <c r="J27" s="1"/>
      <c r="K27" s="1"/>
      <c r="L27" s="57">
        <v>2</v>
      </c>
      <c r="M27" s="58" t="s">
        <v>99</v>
      </c>
      <c r="N27" s="51"/>
      <c r="O27" s="51"/>
      <c r="P27" s="50"/>
      <c r="Q27" s="51" t="s">
        <v>100</v>
      </c>
      <c r="R27" s="51"/>
      <c r="S27" s="51"/>
      <c r="T27" s="51"/>
      <c r="U27" s="55"/>
      <c r="V27" s="1"/>
      <c r="W27" s="12"/>
      <c r="X27" s="16" t="s">
        <v>58</v>
      </c>
      <c r="Y27" s="17">
        <f>B27/10</f>
        <v>0</v>
      </c>
      <c r="Z27" s="17">
        <f>C27/10</f>
        <v>0</v>
      </c>
      <c r="AA27" s="15"/>
    </row>
    <row r="28" spans="1:27" ht="15" customHeight="1">
      <c r="A28" s="4" t="s">
        <v>16</v>
      </c>
      <c r="B28" s="35"/>
      <c r="C28" s="36"/>
      <c r="D28" s="37"/>
      <c r="E28" s="38"/>
      <c r="F28"/>
      <c r="G28"/>
      <c r="H28"/>
      <c r="I28"/>
      <c r="J28" s="1"/>
      <c r="K28" s="1"/>
      <c r="L28" s="57"/>
      <c r="M28" s="51"/>
      <c r="N28" s="51"/>
      <c r="O28" s="51"/>
      <c r="P28" s="51"/>
      <c r="Q28" s="67"/>
      <c r="R28" s="58"/>
      <c r="S28" s="51"/>
      <c r="T28" s="67"/>
      <c r="U28" s="68"/>
      <c r="V28" s="1"/>
      <c r="W28" s="12"/>
      <c r="X28" s="16" t="s">
        <v>79</v>
      </c>
      <c r="Y28" s="17">
        <f>B28*0.001</f>
        <v>0</v>
      </c>
      <c r="Z28" s="17">
        <f>C28*0.001</f>
        <v>0</v>
      </c>
      <c r="AA28" s="15"/>
    </row>
    <row r="29" spans="1:27" ht="15" customHeight="1">
      <c r="A29" s="4" t="s">
        <v>17</v>
      </c>
      <c r="B29" s="35"/>
      <c r="C29" s="36"/>
      <c r="D29" s="37"/>
      <c r="E29" s="38"/>
      <c r="F29"/>
      <c r="G29"/>
      <c r="H29"/>
      <c r="I29"/>
      <c r="J29" s="1"/>
      <c r="K29" s="1"/>
      <c r="L29" s="57">
        <v>3</v>
      </c>
      <c r="M29" s="51" t="s">
        <v>101</v>
      </c>
      <c r="N29" s="51"/>
      <c r="O29" s="51"/>
      <c r="P29" s="51"/>
      <c r="Q29" s="51"/>
      <c r="R29" s="51"/>
      <c r="S29" s="51"/>
      <c r="T29" s="51"/>
      <c r="U29" s="55"/>
      <c r="V29" s="1"/>
      <c r="W29" s="12"/>
      <c r="X29" s="16" t="s">
        <v>17</v>
      </c>
      <c r="Y29" s="17">
        <f>B29</f>
        <v>0</v>
      </c>
      <c r="Z29" s="17">
        <f>C29</f>
        <v>0</v>
      </c>
      <c r="AA29" s="15"/>
    </row>
    <row r="30" spans="1:27" ht="15" customHeight="1">
      <c r="A30" s="4" t="s">
        <v>18</v>
      </c>
      <c r="B30" s="35"/>
      <c r="C30" s="36"/>
      <c r="D30" s="37"/>
      <c r="E30" s="38"/>
      <c r="F30"/>
      <c r="G30"/>
      <c r="H30"/>
      <c r="I30"/>
      <c r="J30" s="1"/>
      <c r="K30" s="1"/>
      <c r="L30" s="57"/>
      <c r="M30" s="51"/>
      <c r="N30" s="78"/>
      <c r="O30" s="78"/>
      <c r="P30" s="78"/>
      <c r="Q30" s="78"/>
      <c r="R30" s="78"/>
      <c r="S30" s="78"/>
      <c r="T30" s="78"/>
      <c r="U30" s="59"/>
      <c r="V30" s="1"/>
      <c r="W30" s="12"/>
      <c r="X30" s="16" t="s">
        <v>80</v>
      </c>
      <c r="Y30" s="17">
        <f>B30*0.1</f>
        <v>0</v>
      </c>
      <c r="Z30" s="17">
        <f>C30*0.1</f>
        <v>0</v>
      </c>
      <c r="AA30" s="15"/>
    </row>
    <row r="31" spans="1:27" ht="15" customHeight="1">
      <c r="A31" s="4" t="s">
        <v>59</v>
      </c>
      <c r="B31" s="35"/>
      <c r="C31" s="36"/>
      <c r="D31" s="37"/>
      <c r="E31" s="38"/>
      <c r="F31"/>
      <c r="G31"/>
      <c r="H31"/>
      <c r="I31"/>
      <c r="J31" s="1"/>
      <c r="K31" s="1"/>
      <c r="L31" s="57"/>
      <c r="M31" s="51"/>
      <c r="N31" s="78"/>
      <c r="O31" s="78"/>
      <c r="P31" s="78"/>
      <c r="Q31" s="78"/>
      <c r="R31" s="78"/>
      <c r="S31" s="78"/>
      <c r="T31" s="78"/>
      <c r="U31" s="59"/>
      <c r="V31" s="1"/>
      <c r="W31" s="12"/>
      <c r="X31" s="16" t="s">
        <v>78</v>
      </c>
      <c r="Y31" s="17">
        <f>B31*10</f>
        <v>0</v>
      </c>
      <c r="Z31" s="17">
        <f>C31*10</f>
        <v>0</v>
      </c>
      <c r="AA31" s="15"/>
    </row>
    <row r="32" spans="1:27" ht="15" customHeight="1">
      <c r="A32" s="4" t="s">
        <v>116</v>
      </c>
      <c r="B32" s="35"/>
      <c r="C32" s="36"/>
      <c r="D32" s="37"/>
      <c r="E32" s="38"/>
      <c r="F32"/>
      <c r="G32"/>
      <c r="H32"/>
      <c r="I32"/>
      <c r="J32" s="1"/>
      <c r="K32" s="1"/>
      <c r="L32" s="57"/>
      <c r="M32" s="51"/>
      <c r="N32" s="78"/>
      <c r="O32" s="78"/>
      <c r="P32" s="78"/>
      <c r="Q32" s="78"/>
      <c r="R32" s="78"/>
      <c r="S32" s="78"/>
      <c r="T32" s="78"/>
      <c r="U32" s="59"/>
      <c r="V32" s="1"/>
      <c r="W32" s="12"/>
      <c r="X32" s="16" t="s">
        <v>19</v>
      </c>
      <c r="Y32" s="17">
        <f>B32</f>
        <v>0</v>
      </c>
      <c r="Z32" s="17">
        <f>C32</f>
        <v>0</v>
      </c>
      <c r="AA32" s="15"/>
    </row>
    <row r="33" spans="1:27">
      <c r="A33" s="8" t="s">
        <v>114</v>
      </c>
      <c r="B33" s="39"/>
      <c r="C33" s="40"/>
      <c r="D33" s="41"/>
      <c r="E33" s="42"/>
      <c r="F33" s="10"/>
      <c r="G33" s="10"/>
      <c r="H33" s="1"/>
      <c r="I33" s="1"/>
      <c r="J33" s="1"/>
      <c r="K33" s="1"/>
      <c r="L33" s="57"/>
      <c r="M33" s="51"/>
      <c r="N33" s="51"/>
      <c r="O33" s="51"/>
      <c r="P33" s="51"/>
      <c r="Q33" s="51"/>
      <c r="R33" s="51"/>
      <c r="S33" s="51"/>
      <c r="T33" s="51"/>
      <c r="U33" s="55"/>
      <c r="V33" s="1"/>
      <c r="X33" s="16" t="s">
        <v>113</v>
      </c>
      <c r="Y33" s="17">
        <f>B33</f>
        <v>0</v>
      </c>
      <c r="Z33" s="17">
        <f>C33</f>
        <v>0</v>
      </c>
      <c r="AA33" s="18"/>
    </row>
    <row r="34" spans="1:27">
      <c r="A34" s="2"/>
      <c r="B34" s="2"/>
      <c r="C34" s="2"/>
      <c r="D34" s="30" t="s">
        <v>90</v>
      </c>
      <c r="E34" s="44" t="s">
        <v>93</v>
      </c>
      <c r="F34" s="10"/>
      <c r="G34" s="10"/>
      <c r="H34" s="1"/>
      <c r="I34" s="1"/>
      <c r="J34" s="1"/>
      <c r="K34" s="1"/>
      <c r="L34" s="56">
        <v>4</v>
      </c>
      <c r="M34" s="64" t="s">
        <v>109</v>
      </c>
      <c r="N34" s="64"/>
      <c r="O34" s="64"/>
      <c r="P34" s="64"/>
      <c r="Q34" s="64"/>
      <c r="R34" s="64"/>
      <c r="S34" s="64"/>
      <c r="T34" s="48"/>
      <c r="U34" s="69"/>
      <c r="V34" s="1"/>
    </row>
    <row r="35" spans="1:27" ht="15" customHeight="1">
      <c r="A35" s="2"/>
      <c r="B35" s="2"/>
      <c r="C35" s="2"/>
      <c r="D35" s="2"/>
      <c r="E35" s="2"/>
      <c r="F35" s="10"/>
      <c r="G35" s="10"/>
      <c r="H35" s="1"/>
      <c r="I35" s="1"/>
      <c r="J35" s="1"/>
      <c r="K35" s="1"/>
      <c r="L35" s="56"/>
      <c r="M35" s="65"/>
      <c r="N35" s="64" t="s">
        <v>106</v>
      </c>
      <c r="O35" s="49">
        <v>0</v>
      </c>
      <c r="P35" s="64" t="s">
        <v>111</v>
      </c>
      <c r="Q35" s="64" t="s">
        <v>108</v>
      </c>
      <c r="R35" s="48"/>
      <c r="S35" s="64"/>
      <c r="T35" s="48"/>
      <c r="U35" s="69"/>
      <c r="V35" s="1"/>
    </row>
    <row r="36" spans="1:27" ht="15" customHeight="1">
      <c r="A36" s="29" t="s">
        <v>91</v>
      </c>
      <c r="B36" s="2"/>
      <c r="C36" s="73" t="s">
        <v>88</v>
      </c>
      <c r="D36" s="73"/>
      <c r="E36" s="73"/>
      <c r="F36" s="10"/>
      <c r="G36" s="10"/>
      <c r="H36" s="1"/>
      <c r="I36" s="1"/>
      <c r="J36" s="1"/>
      <c r="K36" s="1"/>
      <c r="L36" s="56"/>
      <c r="M36" s="64"/>
      <c r="N36" s="64" t="s">
        <v>107</v>
      </c>
      <c r="O36" s="49">
        <v>0</v>
      </c>
      <c r="P36" s="64" t="s">
        <v>111</v>
      </c>
      <c r="Q36" s="70" t="e">
        <f>(O36-O35)/O35</f>
        <v>#DIV/0!</v>
      </c>
      <c r="R36" s="71" t="s">
        <v>110</v>
      </c>
      <c r="S36" s="48"/>
      <c r="T36" s="48"/>
      <c r="U36" s="69"/>
      <c r="V36" s="1"/>
    </row>
    <row r="37" spans="1:27">
      <c r="A37" s="23" t="s">
        <v>77</v>
      </c>
      <c r="B37" s="28" t="s">
        <v>83</v>
      </c>
      <c r="C37" s="28" t="s">
        <v>84</v>
      </c>
      <c r="D37" s="28" t="s">
        <v>85</v>
      </c>
      <c r="E37" s="28" t="s">
        <v>86</v>
      </c>
      <c r="F37"/>
      <c r="G37" s="6"/>
      <c r="H37" s="1"/>
      <c r="I37" s="1"/>
      <c r="J37" s="1"/>
      <c r="K37" s="1"/>
      <c r="L37" s="57"/>
      <c r="M37" s="51"/>
      <c r="N37" s="51"/>
      <c r="O37" s="51"/>
      <c r="P37" s="51"/>
      <c r="Q37" s="67"/>
      <c r="R37" s="58"/>
      <c r="S37" s="51"/>
      <c r="T37" s="67"/>
      <c r="U37" s="68"/>
      <c r="V37" s="1"/>
      <c r="X37" s="19" t="s">
        <v>76</v>
      </c>
      <c r="Y37" s="20" t="s">
        <v>37</v>
      </c>
    </row>
    <row r="38" spans="1:27" ht="15" customHeight="1">
      <c r="A38" s="3" t="s">
        <v>22</v>
      </c>
      <c r="B38" s="31"/>
      <c r="C38" s="32"/>
      <c r="D38" s="33"/>
      <c r="E38" s="34"/>
      <c r="F38"/>
      <c r="G38" s="7"/>
      <c r="H38" s="1"/>
      <c r="I38" s="1"/>
      <c r="J38" s="1"/>
      <c r="K38" s="1"/>
      <c r="L38" s="57">
        <v>5</v>
      </c>
      <c r="M38" s="51" t="s">
        <v>104</v>
      </c>
      <c r="N38" s="51"/>
      <c r="O38" s="51"/>
      <c r="P38" s="51"/>
      <c r="Q38" s="51"/>
      <c r="R38" s="51"/>
      <c r="S38" s="51"/>
      <c r="T38" s="51"/>
      <c r="U38" s="55"/>
      <c r="V38" s="1"/>
      <c r="X38" s="21" t="s">
        <v>61</v>
      </c>
      <c r="Y38" s="22" t="e">
        <f t="shared" ref="Y38:Y52" si="1">(B38-D38)/E38</f>
        <v>#DIV/0!</v>
      </c>
    </row>
    <row r="39" spans="1:27" ht="15" customHeight="1">
      <c r="A39" s="4" t="s">
        <v>23</v>
      </c>
      <c r="B39" s="35"/>
      <c r="C39" s="36"/>
      <c r="D39" s="37"/>
      <c r="E39" s="38"/>
      <c r="F39"/>
      <c r="G39" s="7"/>
      <c r="H39" s="1"/>
      <c r="I39" s="1"/>
      <c r="J39" s="1"/>
      <c r="K39" s="1"/>
      <c r="L39" s="57"/>
      <c r="M39" s="51"/>
      <c r="N39" s="79"/>
      <c r="O39" s="80"/>
      <c r="P39" s="80"/>
      <c r="Q39" s="80"/>
      <c r="R39" s="80"/>
      <c r="S39" s="80"/>
      <c r="T39" s="81"/>
      <c r="U39" s="55"/>
      <c r="V39" s="1"/>
      <c r="X39" s="21" t="s">
        <v>62</v>
      </c>
      <c r="Y39" s="22" t="e">
        <f t="shared" si="1"/>
        <v>#DIV/0!</v>
      </c>
    </row>
    <row r="40" spans="1:27" ht="15" customHeight="1">
      <c r="A40" s="4" t="s">
        <v>24</v>
      </c>
      <c r="B40" s="35"/>
      <c r="C40" s="36"/>
      <c r="D40" s="37"/>
      <c r="E40" s="38"/>
      <c r="F40"/>
      <c r="G40" s="7"/>
      <c r="H40" s="1"/>
      <c r="I40" s="1"/>
      <c r="J40" s="1"/>
      <c r="K40" s="1"/>
      <c r="L40" s="57"/>
      <c r="M40" s="51"/>
      <c r="N40" s="82"/>
      <c r="O40" s="83"/>
      <c r="P40" s="83"/>
      <c r="Q40" s="83"/>
      <c r="R40" s="83"/>
      <c r="S40" s="83"/>
      <c r="T40" s="84"/>
      <c r="U40" s="55"/>
      <c r="V40" s="1"/>
      <c r="X40" s="21" t="s">
        <v>63</v>
      </c>
      <c r="Y40" s="22" t="e">
        <f t="shared" si="1"/>
        <v>#DIV/0!</v>
      </c>
    </row>
    <row r="41" spans="1:27" ht="15" customHeight="1">
      <c r="A41" s="4" t="s">
        <v>25</v>
      </c>
      <c r="B41" s="35"/>
      <c r="C41" s="36"/>
      <c r="D41" s="37"/>
      <c r="E41" s="38"/>
      <c r="F41"/>
      <c r="G41" s="7"/>
      <c r="H41" s="1"/>
      <c r="I41" s="1"/>
      <c r="J41" s="1"/>
      <c r="K41" s="1"/>
      <c r="L41" s="57"/>
      <c r="M41" s="51"/>
      <c r="N41" s="85"/>
      <c r="O41" s="86"/>
      <c r="P41" s="86"/>
      <c r="Q41" s="86"/>
      <c r="R41" s="86"/>
      <c r="S41" s="86"/>
      <c r="T41" s="87"/>
      <c r="U41" s="55"/>
      <c r="V41" s="1"/>
      <c r="X41" s="21" t="s">
        <v>64</v>
      </c>
      <c r="Y41" s="22" t="e">
        <f t="shared" si="1"/>
        <v>#DIV/0!</v>
      </c>
    </row>
    <row r="42" spans="1:27" ht="15" customHeight="1">
      <c r="A42" s="4" t="s">
        <v>26</v>
      </c>
      <c r="B42" s="35"/>
      <c r="C42" s="36"/>
      <c r="D42" s="37"/>
      <c r="E42" s="38"/>
      <c r="F42"/>
      <c r="G42" s="7"/>
      <c r="H42" s="1"/>
      <c r="I42" s="1"/>
      <c r="J42" s="1"/>
      <c r="K42" s="1"/>
      <c r="L42" s="60"/>
      <c r="M42" s="61"/>
      <c r="N42" s="61"/>
      <c r="O42" s="61"/>
      <c r="P42" s="61"/>
      <c r="Q42" s="61"/>
      <c r="R42" s="61"/>
      <c r="S42" s="61"/>
      <c r="T42" s="61"/>
      <c r="U42" s="62"/>
      <c r="V42" s="1"/>
      <c r="X42" s="21" t="s">
        <v>65</v>
      </c>
      <c r="Y42" s="22" t="e">
        <f t="shared" si="1"/>
        <v>#DIV/0!</v>
      </c>
    </row>
    <row r="43" spans="1:27" ht="15" customHeight="1">
      <c r="A43" s="4" t="s">
        <v>27</v>
      </c>
      <c r="B43" s="35"/>
      <c r="C43" s="36"/>
      <c r="D43" s="37"/>
      <c r="E43" s="38"/>
      <c r="F43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X43" s="21" t="s">
        <v>66</v>
      </c>
      <c r="Y43" s="22" t="e">
        <f t="shared" si="1"/>
        <v>#DIV/0!</v>
      </c>
    </row>
    <row r="44" spans="1:27" ht="15" customHeight="1">
      <c r="A44" s="4" t="s">
        <v>28</v>
      </c>
      <c r="B44" s="35"/>
      <c r="C44" s="36"/>
      <c r="D44" s="37"/>
      <c r="E44" s="38"/>
      <c r="F44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X44" s="21" t="s">
        <v>67</v>
      </c>
      <c r="Y44" s="22" t="e">
        <f t="shared" si="1"/>
        <v>#DIV/0!</v>
      </c>
    </row>
    <row r="45" spans="1:27" ht="15" customHeight="1">
      <c r="A45" s="4" t="s">
        <v>29</v>
      </c>
      <c r="B45" s="35"/>
      <c r="C45" s="36"/>
      <c r="D45" s="37"/>
      <c r="E45" s="38"/>
      <c r="F45"/>
      <c r="G45" s="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X45" s="21" t="s">
        <v>68</v>
      </c>
      <c r="Y45" s="22" t="e">
        <f t="shared" si="1"/>
        <v>#DIV/0!</v>
      </c>
    </row>
    <row r="46" spans="1:27" ht="15" customHeight="1">
      <c r="A46" s="4" t="s">
        <v>30</v>
      </c>
      <c r="B46" s="35"/>
      <c r="C46" s="36"/>
      <c r="D46" s="37"/>
      <c r="E46" s="38"/>
      <c r="F46"/>
      <c r="G46" s="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X46" s="21" t="s">
        <v>69</v>
      </c>
      <c r="Y46" s="22" t="e">
        <f t="shared" si="1"/>
        <v>#DIV/0!</v>
      </c>
    </row>
    <row r="47" spans="1:27" ht="15" customHeight="1">
      <c r="A47" s="4" t="s">
        <v>31</v>
      </c>
      <c r="B47" s="35"/>
      <c r="C47" s="36"/>
      <c r="D47" s="37"/>
      <c r="E47" s="38"/>
      <c r="F47"/>
      <c r="G47" s="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X47" s="21" t="s">
        <v>70</v>
      </c>
      <c r="Y47" s="22" t="e">
        <f t="shared" si="1"/>
        <v>#DIV/0!</v>
      </c>
    </row>
    <row r="48" spans="1:27" ht="15" customHeight="1">
      <c r="A48" s="4" t="s">
        <v>32</v>
      </c>
      <c r="B48" s="35"/>
      <c r="C48" s="36"/>
      <c r="D48" s="37"/>
      <c r="E48" s="38"/>
      <c r="F48"/>
      <c r="G48" s="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X48" s="21" t="s">
        <v>71</v>
      </c>
      <c r="Y48" s="22" t="e">
        <f t="shared" si="1"/>
        <v>#DIV/0!</v>
      </c>
    </row>
    <row r="49" spans="1:25" ht="15" customHeight="1">
      <c r="A49" s="4" t="s">
        <v>33</v>
      </c>
      <c r="B49" s="35"/>
      <c r="C49" s="36"/>
      <c r="D49" s="37"/>
      <c r="E49" s="38"/>
      <c r="F49"/>
      <c r="G49" s="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X49" s="21" t="s">
        <v>72</v>
      </c>
      <c r="Y49" s="22" t="e">
        <f t="shared" si="1"/>
        <v>#DIV/0!</v>
      </c>
    </row>
    <row r="50" spans="1:25" ht="15" customHeight="1">
      <c r="A50" s="4" t="s">
        <v>34</v>
      </c>
      <c r="B50" s="35"/>
      <c r="C50" s="36"/>
      <c r="D50" s="37"/>
      <c r="E50" s="38"/>
      <c r="F50"/>
      <c r="G50" s="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X50" s="21" t="s">
        <v>73</v>
      </c>
      <c r="Y50" s="22" t="e">
        <f t="shared" si="1"/>
        <v>#DIV/0!</v>
      </c>
    </row>
    <row r="51" spans="1:25" ht="15" customHeight="1">
      <c r="A51" s="4" t="s">
        <v>35</v>
      </c>
      <c r="B51" s="35"/>
      <c r="C51" s="36"/>
      <c r="D51" s="37"/>
      <c r="E51" s="38"/>
      <c r="F51"/>
      <c r="G51" s="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X51" s="21" t="s">
        <v>74</v>
      </c>
      <c r="Y51" s="22" t="e">
        <f t="shared" si="1"/>
        <v>#DIV/0!</v>
      </c>
    </row>
    <row r="52" spans="1:25" ht="15" customHeight="1">
      <c r="A52" s="5" t="s">
        <v>36</v>
      </c>
      <c r="B52" s="39"/>
      <c r="C52" s="40"/>
      <c r="D52" s="41"/>
      <c r="E52" s="42"/>
      <c r="F52"/>
      <c r="G52" s="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X52" s="21" t="s">
        <v>75</v>
      </c>
      <c r="Y52" s="22" t="e">
        <f t="shared" si="1"/>
        <v>#DIV/0!</v>
      </c>
    </row>
    <row r="53" spans="1:25">
      <c r="A53"/>
      <c r="B53"/>
      <c r="C53"/>
      <c r="D53" s="30" t="s">
        <v>90</v>
      </c>
      <c r="E53" s="44" t="s">
        <v>94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5" ht="11.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5" ht="17.100000000000001" customHeight="1">
      <c r="A55" s="24" t="s">
        <v>92</v>
      </c>
      <c r="B55" s="9"/>
      <c r="C55" s="9"/>
      <c r="D55" s="9"/>
      <c r="E55" s="9"/>
      <c r="F55" s="9"/>
      <c r="G55" s="9"/>
      <c r="H55" s="9"/>
      <c r="I55" s="9"/>
      <c r="J55" s="2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</row>
  </sheetData>
  <mergeCells count="5">
    <mergeCell ref="N39:T41"/>
    <mergeCell ref="A1:J1"/>
    <mergeCell ref="A2:J2"/>
    <mergeCell ref="C5:E5"/>
    <mergeCell ref="N30:T32"/>
  </mergeCells>
  <phoneticPr fontId="1"/>
  <pageMargins left="0.7" right="0.7" top="0.75" bottom="0.47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　Tandem_report_AC_uM</vt:lpstr>
      <vt:lpstr>記入用　Tandem_report_AC_uM</vt:lpstr>
      <vt:lpstr>'記入用　Tandem_report_AC_uM'!Print_Area</vt:lpstr>
      <vt:lpstr>'記入例　Tandem_report_AC_uM'!Print_Area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2</cp:lastModifiedBy>
  <cp:lastPrinted>2018-09-14T03:57:47Z</cp:lastPrinted>
  <dcterms:created xsi:type="dcterms:W3CDTF">2014-04-30T04:50:01Z</dcterms:created>
  <dcterms:modified xsi:type="dcterms:W3CDTF">2018-09-14T08:55:18Z</dcterms:modified>
</cp:coreProperties>
</file>